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20" windowHeight="8016"/>
  </bookViews>
  <sheets>
    <sheet name="Numeriek &amp; Modelleren" sheetId="1" r:id="rId1"/>
    <sheet name="Stapjes" sheetId="2" r:id="rId2"/>
  </sheets>
  <externalReferences>
    <externalReference r:id="rId3"/>
  </externalReferences>
  <definedNames>
    <definedName name="solver_adj" localSheetId="0" hidden="1">'Numeriek &amp; Modelleren'!$B$105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'Numeriek &amp; Modelleren'!$C$105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E259" i="2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C165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E164"/>
  <c r="E163"/>
  <c r="C163"/>
  <c r="C164" s="1"/>
  <c r="E162"/>
  <c r="J161"/>
  <c r="E161"/>
  <c r="C161"/>
  <c r="C162" s="1"/>
  <c r="J160"/>
  <c r="F160"/>
  <c r="E160"/>
  <c r="J159"/>
  <c r="D159"/>
  <c r="D160" s="1"/>
  <c r="D161" s="1"/>
  <c r="D162" s="1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G113"/>
  <c r="E113"/>
  <c r="E112"/>
  <c r="E111"/>
  <c r="E110"/>
  <c r="E109"/>
  <c r="E108"/>
  <c r="E107"/>
  <c r="E106"/>
  <c r="G105"/>
  <c r="E105"/>
  <c r="E104"/>
  <c r="E103"/>
  <c r="E102"/>
  <c r="E101"/>
  <c r="E100"/>
  <c r="E99"/>
  <c r="E98"/>
  <c r="G97"/>
  <c r="E97"/>
  <c r="E96"/>
  <c r="E95"/>
  <c r="E94"/>
  <c r="E93"/>
  <c r="E92"/>
  <c r="E91"/>
  <c r="E90"/>
  <c r="G89"/>
  <c r="E89"/>
  <c r="E88"/>
  <c r="E87"/>
  <c r="E86"/>
  <c r="E85"/>
  <c r="E84"/>
  <c r="E83"/>
  <c r="E82"/>
  <c r="G81"/>
  <c r="E81"/>
  <c r="E80"/>
  <c r="E79"/>
  <c r="E78"/>
  <c r="E77"/>
  <c r="E76"/>
  <c r="E75"/>
  <c r="E74"/>
  <c r="G73"/>
  <c r="E73"/>
  <c r="E72"/>
  <c r="E71"/>
  <c r="E70"/>
  <c r="E69"/>
  <c r="E68"/>
  <c r="E67"/>
  <c r="E66"/>
  <c r="G65"/>
  <c r="E65"/>
  <c r="E64"/>
  <c r="E63"/>
  <c r="E62"/>
  <c r="E61"/>
  <c r="E60"/>
  <c r="E59"/>
  <c r="E58"/>
  <c r="G57"/>
  <c r="E57"/>
  <c r="E56"/>
  <c r="E55"/>
  <c r="E54"/>
  <c r="E53"/>
  <c r="E52"/>
  <c r="E51"/>
  <c r="E50"/>
  <c r="G49"/>
  <c r="E49"/>
  <c r="E48"/>
  <c r="C48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E47"/>
  <c r="C47"/>
  <c r="E46"/>
  <c r="D46"/>
  <c r="D47" s="1"/>
  <c r="C46"/>
  <c r="E45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G144" s="1"/>
  <c r="D45"/>
  <c r="I45" s="1"/>
  <c r="I44"/>
  <c r="D44"/>
  <c r="C13"/>
  <c r="C14" s="1"/>
  <c r="C15" s="1"/>
  <c r="C16" s="1"/>
  <c r="C17" s="1"/>
  <c r="C18" s="1"/>
  <c r="C19" s="1"/>
  <c r="C11"/>
  <c r="C12" s="1"/>
  <c r="G10"/>
  <c r="D10"/>
  <c r="D9"/>
  <c r="G9" s="1"/>
  <c r="C108" i="1"/>
  <c r="C105"/>
  <c r="D163" i="2" l="1"/>
  <c r="J162"/>
  <c r="I47"/>
  <c r="D48"/>
  <c r="G48"/>
  <c r="G56"/>
  <c r="G64"/>
  <c r="G72"/>
  <c r="G80"/>
  <c r="G88"/>
  <c r="G96"/>
  <c r="G104"/>
  <c r="G112"/>
  <c r="G120"/>
  <c r="G128"/>
  <c r="G136"/>
  <c r="I46"/>
  <c r="G51"/>
  <c r="G59"/>
  <c r="G67"/>
  <c r="G75"/>
  <c r="G83"/>
  <c r="G91"/>
  <c r="G99"/>
  <c r="G107"/>
  <c r="G115"/>
  <c r="G123"/>
  <c r="G131"/>
  <c r="G139"/>
  <c r="G46"/>
  <c r="G54"/>
  <c r="G62"/>
  <c r="G70"/>
  <c r="G78"/>
  <c r="G86"/>
  <c r="G94"/>
  <c r="G102"/>
  <c r="G110"/>
  <c r="G118"/>
  <c r="G126"/>
  <c r="G134"/>
  <c r="G142"/>
  <c r="F161"/>
  <c r="G160"/>
  <c r="H160" s="1"/>
  <c r="I160" s="1"/>
  <c r="G137"/>
  <c r="G60"/>
  <c r="G84"/>
  <c r="G92"/>
  <c r="G116"/>
  <c r="G47"/>
  <c r="G55"/>
  <c r="G63"/>
  <c r="G71"/>
  <c r="G79"/>
  <c r="G87"/>
  <c r="G95"/>
  <c r="G103"/>
  <c r="G111"/>
  <c r="G119"/>
  <c r="G127"/>
  <c r="G135"/>
  <c r="G143"/>
  <c r="E10"/>
  <c r="D11"/>
  <c r="G121"/>
  <c r="G76"/>
  <c r="G108"/>
  <c r="G124"/>
  <c r="G50"/>
  <c r="G58"/>
  <c r="G66"/>
  <c r="G74"/>
  <c r="G82"/>
  <c r="G90"/>
  <c r="G98"/>
  <c r="G106"/>
  <c r="G114"/>
  <c r="G122"/>
  <c r="G130"/>
  <c r="G138"/>
  <c r="G129"/>
  <c r="G52"/>
  <c r="G68"/>
  <c r="G100"/>
  <c r="G132"/>
  <c r="G140"/>
  <c r="G45"/>
  <c r="H45" s="1"/>
  <c r="G53"/>
  <c r="G61"/>
  <c r="G69"/>
  <c r="G77"/>
  <c r="G85"/>
  <c r="G93"/>
  <c r="G101"/>
  <c r="G109"/>
  <c r="G117"/>
  <c r="G125"/>
  <c r="G133"/>
  <c r="G141"/>
  <c r="G161" l="1"/>
  <c r="H161" s="1"/>
  <c r="I161" s="1"/>
  <c r="F162"/>
  <c r="I48"/>
  <c r="D49"/>
  <c r="H46"/>
  <c r="J45"/>
  <c r="F10"/>
  <c r="F11" s="1"/>
  <c r="F12" s="1"/>
  <c r="F13" s="1"/>
  <c r="F14" s="1"/>
  <c r="F15" s="1"/>
  <c r="F16" s="1"/>
  <c r="F17" s="1"/>
  <c r="F18" s="1"/>
  <c r="F19" s="1"/>
  <c r="E11"/>
  <c r="E12" s="1"/>
  <c r="E13" s="1"/>
  <c r="E14" s="1"/>
  <c r="E15" s="1"/>
  <c r="E16" s="1"/>
  <c r="E17" s="1"/>
  <c r="E18" s="1"/>
  <c r="E19" s="1"/>
  <c r="J163"/>
  <c r="D164"/>
  <c r="K160"/>
  <c r="D12"/>
  <c r="G11"/>
  <c r="K161" l="1"/>
  <c r="I162"/>
  <c r="I49"/>
  <c r="D50"/>
  <c r="D165"/>
  <c r="J164"/>
  <c r="F163"/>
  <c r="G162"/>
  <c r="H162" s="1"/>
  <c r="D13"/>
  <c r="G12"/>
  <c r="H47"/>
  <c r="J46"/>
  <c r="D14" l="1"/>
  <c r="G13"/>
  <c r="I163"/>
  <c r="K162"/>
  <c r="F164"/>
  <c r="G163"/>
  <c r="H163" s="1"/>
  <c r="H48"/>
  <c r="J47"/>
  <c r="D51"/>
  <c r="I50"/>
  <c r="J165"/>
  <c r="D166"/>
  <c r="D52" l="1"/>
  <c r="I51"/>
  <c r="G14"/>
  <c r="D15"/>
  <c r="K163"/>
  <c r="J166"/>
  <c r="D167"/>
  <c r="G164"/>
  <c r="H164" s="1"/>
  <c r="I164" s="1"/>
  <c r="F165"/>
  <c r="H49"/>
  <c r="J48"/>
  <c r="K164" l="1"/>
  <c r="I165"/>
  <c r="D53"/>
  <c r="I52"/>
  <c r="G15"/>
  <c r="D16"/>
  <c r="F166"/>
  <c r="G165"/>
  <c r="H165" s="1"/>
  <c r="H50"/>
  <c r="J49"/>
  <c r="J167"/>
  <c r="D168"/>
  <c r="I53" l="1"/>
  <c r="D54"/>
  <c r="H51"/>
  <c r="J50"/>
  <c r="K165"/>
  <c r="G16"/>
  <c r="D17"/>
  <c r="F167"/>
  <c r="G166"/>
  <c r="H166" s="1"/>
  <c r="I166" s="1"/>
  <c r="D169"/>
  <c r="J168"/>
  <c r="K166" l="1"/>
  <c r="I167"/>
  <c r="G167"/>
  <c r="H167" s="1"/>
  <c r="F168"/>
  <c r="D55"/>
  <c r="I54"/>
  <c r="J169"/>
  <c r="D170"/>
  <c r="H52"/>
  <c r="J51"/>
  <c r="G17"/>
  <c r="D18"/>
  <c r="H53" l="1"/>
  <c r="J52"/>
  <c r="I168"/>
  <c r="K167"/>
  <c r="D19"/>
  <c r="G19" s="1"/>
  <c r="G18"/>
  <c r="F169"/>
  <c r="G168"/>
  <c r="H168" s="1"/>
  <c r="I55"/>
  <c r="D56"/>
  <c r="D171"/>
  <c r="J170"/>
  <c r="H54" l="1"/>
  <c r="J53"/>
  <c r="I56"/>
  <c r="D57"/>
  <c r="J171"/>
  <c r="D172"/>
  <c r="K168"/>
  <c r="G169"/>
  <c r="H169" s="1"/>
  <c r="I169" s="1"/>
  <c r="F170"/>
  <c r="K169" l="1"/>
  <c r="I170"/>
  <c r="H55"/>
  <c r="J54"/>
  <c r="I57"/>
  <c r="D58"/>
  <c r="F171"/>
  <c r="G170"/>
  <c r="H170" s="1"/>
  <c r="D173"/>
  <c r="J172"/>
  <c r="K170" l="1"/>
  <c r="H56"/>
  <c r="J55"/>
  <c r="I58"/>
  <c r="D59"/>
  <c r="J173"/>
  <c r="D174"/>
  <c r="G171"/>
  <c r="H171" s="1"/>
  <c r="I171" s="1"/>
  <c r="F172"/>
  <c r="I172" l="1"/>
  <c r="K171"/>
  <c r="H57"/>
  <c r="J56"/>
  <c r="G172"/>
  <c r="H172" s="1"/>
  <c r="F173"/>
  <c r="D60"/>
  <c r="I59"/>
  <c r="J174"/>
  <c r="D175"/>
  <c r="H58" l="1"/>
  <c r="J57"/>
  <c r="K172"/>
  <c r="I173"/>
  <c r="J175"/>
  <c r="D176"/>
  <c r="F174"/>
  <c r="G173"/>
  <c r="H173" s="1"/>
  <c r="I60"/>
  <c r="D61"/>
  <c r="I61" l="1"/>
  <c r="D62"/>
  <c r="H59"/>
  <c r="J58"/>
  <c r="K173"/>
  <c r="D177"/>
  <c r="J176"/>
  <c r="F175"/>
  <c r="G174"/>
  <c r="H174" s="1"/>
  <c r="I174" s="1"/>
  <c r="K174" l="1"/>
  <c r="I175"/>
  <c r="H60"/>
  <c r="J59"/>
  <c r="G175"/>
  <c r="H175" s="1"/>
  <c r="F176"/>
  <c r="D63"/>
  <c r="I62"/>
  <c r="D178"/>
  <c r="J177"/>
  <c r="F177" l="1"/>
  <c r="G176"/>
  <c r="H176" s="1"/>
  <c r="I176" s="1"/>
  <c r="I63"/>
  <c r="D64"/>
  <c r="D179"/>
  <c r="J178"/>
  <c r="K175"/>
  <c r="H61"/>
  <c r="J60"/>
  <c r="K176" l="1"/>
  <c r="I177"/>
  <c r="H62"/>
  <c r="J61"/>
  <c r="G177"/>
  <c r="H177" s="1"/>
  <c r="F178"/>
  <c r="I64"/>
  <c r="D65"/>
  <c r="J179"/>
  <c r="D180"/>
  <c r="H63" l="1"/>
  <c r="J62"/>
  <c r="D181"/>
  <c r="J180"/>
  <c r="K177"/>
  <c r="I178"/>
  <c r="F179"/>
  <c r="G178"/>
  <c r="H178" s="1"/>
  <c r="I65"/>
  <c r="D66"/>
  <c r="D67" l="1"/>
  <c r="I66"/>
  <c r="J181"/>
  <c r="D182"/>
  <c r="I179"/>
  <c r="K178"/>
  <c r="G179"/>
  <c r="H179" s="1"/>
  <c r="F180"/>
  <c r="H64"/>
  <c r="J63"/>
  <c r="H65" l="1"/>
  <c r="J64"/>
  <c r="D68"/>
  <c r="I67"/>
  <c r="D183"/>
  <c r="J182"/>
  <c r="K179"/>
  <c r="F181"/>
  <c r="G180"/>
  <c r="H180" s="1"/>
  <c r="I180" s="1"/>
  <c r="K180" l="1"/>
  <c r="I181"/>
  <c r="H66"/>
  <c r="J65"/>
  <c r="F182"/>
  <c r="G181"/>
  <c r="H181" s="1"/>
  <c r="I68"/>
  <c r="D69"/>
  <c r="J183"/>
  <c r="D184"/>
  <c r="D185" l="1"/>
  <c r="J184"/>
  <c r="I182"/>
  <c r="K181"/>
  <c r="H67"/>
  <c r="J66"/>
  <c r="F183"/>
  <c r="G182"/>
  <c r="H182" s="1"/>
  <c r="I69"/>
  <c r="D70"/>
  <c r="D71" l="1"/>
  <c r="I70"/>
  <c r="F184"/>
  <c r="G183"/>
  <c r="H183" s="1"/>
  <c r="I183" s="1"/>
  <c r="D186"/>
  <c r="J185"/>
  <c r="K182"/>
  <c r="H68"/>
  <c r="J67"/>
  <c r="I184" l="1"/>
  <c r="K183"/>
  <c r="H69"/>
  <c r="J68"/>
  <c r="I71"/>
  <c r="D72"/>
  <c r="F185"/>
  <c r="G184"/>
  <c r="H184" s="1"/>
  <c r="D187"/>
  <c r="J186"/>
  <c r="K184" l="1"/>
  <c r="J187"/>
  <c r="D188"/>
  <c r="H70"/>
  <c r="J69"/>
  <c r="I72"/>
  <c r="D73"/>
  <c r="G185"/>
  <c r="H185" s="1"/>
  <c r="I185" s="1"/>
  <c r="F186"/>
  <c r="K185" l="1"/>
  <c r="I186"/>
  <c r="F187"/>
  <c r="G186"/>
  <c r="H186" s="1"/>
  <c r="D189"/>
  <c r="J188"/>
  <c r="H71"/>
  <c r="J70"/>
  <c r="I73"/>
  <c r="D74"/>
  <c r="J189" l="1"/>
  <c r="D190"/>
  <c r="I74"/>
  <c r="D75"/>
  <c r="I187"/>
  <c r="K186"/>
  <c r="G187"/>
  <c r="H187" s="1"/>
  <c r="F188"/>
  <c r="H72"/>
  <c r="J71"/>
  <c r="D191" l="1"/>
  <c r="J190"/>
  <c r="H73"/>
  <c r="J72"/>
  <c r="D76"/>
  <c r="I75"/>
  <c r="K187"/>
  <c r="F189"/>
  <c r="G188"/>
  <c r="H188" s="1"/>
  <c r="I188" s="1"/>
  <c r="K188" l="1"/>
  <c r="I189"/>
  <c r="J191"/>
  <c r="D192"/>
  <c r="F190"/>
  <c r="G189"/>
  <c r="H189" s="1"/>
  <c r="H74"/>
  <c r="J73"/>
  <c r="I76"/>
  <c r="D77"/>
  <c r="D78" l="1"/>
  <c r="I77"/>
  <c r="I190"/>
  <c r="K189"/>
  <c r="D193"/>
  <c r="J192"/>
  <c r="F191"/>
  <c r="G190"/>
  <c r="H190" s="1"/>
  <c r="H75"/>
  <c r="J74"/>
  <c r="H76" l="1"/>
  <c r="J75"/>
  <c r="D79"/>
  <c r="I78"/>
  <c r="K190"/>
  <c r="D194"/>
  <c r="J193"/>
  <c r="F192"/>
  <c r="G191"/>
  <c r="H191" s="1"/>
  <c r="I191" s="1"/>
  <c r="I192" l="1"/>
  <c r="K191"/>
  <c r="F193"/>
  <c r="G192"/>
  <c r="H192" s="1"/>
  <c r="H77"/>
  <c r="J76"/>
  <c r="I79"/>
  <c r="D80"/>
  <c r="D195"/>
  <c r="J194"/>
  <c r="K192" l="1"/>
  <c r="I193"/>
  <c r="J195"/>
  <c r="D196"/>
  <c r="G193"/>
  <c r="H193" s="1"/>
  <c r="F194"/>
  <c r="H78"/>
  <c r="J77"/>
  <c r="I80"/>
  <c r="D81"/>
  <c r="I81" l="1"/>
  <c r="D82"/>
  <c r="D197"/>
  <c r="J196"/>
  <c r="K193"/>
  <c r="I194"/>
  <c r="F195"/>
  <c r="G194"/>
  <c r="H194" s="1"/>
  <c r="H79"/>
  <c r="J78"/>
  <c r="I82" l="1"/>
  <c r="D83"/>
  <c r="K194"/>
  <c r="H80"/>
  <c r="J79"/>
  <c r="J197"/>
  <c r="D198"/>
  <c r="G195"/>
  <c r="H195" s="1"/>
  <c r="I195" s="1"/>
  <c r="F196"/>
  <c r="I196" l="1"/>
  <c r="K195"/>
  <c r="F197"/>
  <c r="G196"/>
  <c r="H196" s="1"/>
  <c r="D84"/>
  <c r="I83"/>
  <c r="H81"/>
  <c r="J80"/>
  <c r="D199"/>
  <c r="J198"/>
  <c r="K196" l="1"/>
  <c r="I197"/>
  <c r="J199"/>
  <c r="D200"/>
  <c r="F198"/>
  <c r="G197"/>
  <c r="H197" s="1"/>
  <c r="I84"/>
  <c r="D85"/>
  <c r="H82"/>
  <c r="J81"/>
  <c r="H83" l="1"/>
  <c r="J82"/>
  <c r="I198"/>
  <c r="K197"/>
  <c r="D201"/>
  <c r="J200"/>
  <c r="F199"/>
  <c r="G198"/>
  <c r="H198" s="1"/>
  <c r="D86"/>
  <c r="I85"/>
  <c r="D87" l="1"/>
  <c r="I86"/>
  <c r="H84"/>
  <c r="J83"/>
  <c r="K198"/>
  <c r="D202"/>
  <c r="J201"/>
  <c r="F200"/>
  <c r="G199"/>
  <c r="H199" s="1"/>
  <c r="I199" s="1"/>
  <c r="I200" l="1"/>
  <c r="K199"/>
  <c r="F201"/>
  <c r="G200"/>
  <c r="H200" s="1"/>
  <c r="I87"/>
  <c r="D88"/>
  <c r="H85"/>
  <c r="J84"/>
  <c r="D203"/>
  <c r="J202"/>
  <c r="J203" l="1"/>
  <c r="D204"/>
  <c r="K200"/>
  <c r="I201"/>
  <c r="G201"/>
  <c r="H201" s="1"/>
  <c r="F202"/>
  <c r="I88"/>
  <c r="D89"/>
  <c r="H86"/>
  <c r="J85"/>
  <c r="F203" l="1"/>
  <c r="G202"/>
  <c r="H202" s="1"/>
  <c r="I202" s="1"/>
  <c r="H87"/>
  <c r="J86"/>
  <c r="D205"/>
  <c r="J204"/>
  <c r="K201"/>
  <c r="I89"/>
  <c r="D90"/>
  <c r="I203" l="1"/>
  <c r="K202"/>
  <c r="G203"/>
  <c r="H203" s="1"/>
  <c r="F204"/>
  <c r="D91"/>
  <c r="I90"/>
  <c r="H88"/>
  <c r="J87"/>
  <c r="J205"/>
  <c r="D206"/>
  <c r="D207" l="1"/>
  <c r="J206"/>
  <c r="D92"/>
  <c r="I91"/>
  <c r="I204"/>
  <c r="K203"/>
  <c r="F205"/>
  <c r="G204"/>
  <c r="H204" s="1"/>
  <c r="H89"/>
  <c r="J88"/>
  <c r="H90" l="1"/>
  <c r="J89"/>
  <c r="I92"/>
  <c r="D93"/>
  <c r="F206"/>
  <c r="G205"/>
  <c r="H205" s="1"/>
  <c r="J207"/>
  <c r="D208"/>
  <c r="K204"/>
  <c r="I205"/>
  <c r="H91" l="1"/>
  <c r="J90"/>
  <c r="I206"/>
  <c r="K205"/>
  <c r="I93"/>
  <c r="D94"/>
  <c r="F207"/>
  <c r="G206"/>
  <c r="H206" s="1"/>
  <c r="D209"/>
  <c r="J208"/>
  <c r="F208" l="1"/>
  <c r="G207"/>
  <c r="H207" s="1"/>
  <c r="I207" s="1"/>
  <c r="D210"/>
  <c r="J209"/>
  <c r="H92"/>
  <c r="J91"/>
  <c r="K206"/>
  <c r="D95"/>
  <c r="I94"/>
  <c r="I208" l="1"/>
  <c r="K207"/>
  <c r="I95"/>
  <c r="D96"/>
  <c r="D211"/>
  <c r="J210"/>
  <c r="F209"/>
  <c r="G208"/>
  <c r="H208" s="1"/>
  <c r="H93"/>
  <c r="J92"/>
  <c r="H94" l="1"/>
  <c r="J93"/>
  <c r="I96"/>
  <c r="D97"/>
  <c r="F210"/>
  <c r="G209"/>
  <c r="H209" s="1"/>
  <c r="I209" s="1"/>
  <c r="K208"/>
  <c r="D212"/>
  <c r="J211"/>
  <c r="K209" l="1"/>
  <c r="D213"/>
  <c r="J212"/>
  <c r="H95"/>
  <c r="J94"/>
  <c r="I97"/>
  <c r="D98"/>
  <c r="F211"/>
  <c r="G210"/>
  <c r="H210" s="1"/>
  <c r="I210" s="1"/>
  <c r="I211" l="1"/>
  <c r="K210"/>
  <c r="F212"/>
  <c r="G211"/>
  <c r="H211" s="1"/>
  <c r="J213"/>
  <c r="D214"/>
  <c r="H96"/>
  <c r="J95"/>
  <c r="I98"/>
  <c r="D99"/>
  <c r="D100" l="1"/>
  <c r="I99"/>
  <c r="G212"/>
  <c r="H212" s="1"/>
  <c r="I212" s="1"/>
  <c r="F213"/>
  <c r="H97"/>
  <c r="J96"/>
  <c r="K211"/>
  <c r="J214"/>
  <c r="D215"/>
  <c r="K212" l="1"/>
  <c r="I213"/>
  <c r="J215"/>
  <c r="D216"/>
  <c r="I100"/>
  <c r="D101"/>
  <c r="F214"/>
  <c r="G213"/>
  <c r="H213" s="1"/>
  <c r="H98"/>
  <c r="J97"/>
  <c r="H99" l="1"/>
  <c r="J98"/>
  <c r="I214"/>
  <c r="K213"/>
  <c r="J216"/>
  <c r="D217"/>
  <c r="F215"/>
  <c r="G214"/>
  <c r="H214" s="1"/>
  <c r="I101"/>
  <c r="D102"/>
  <c r="F216" l="1"/>
  <c r="G215"/>
  <c r="H215" s="1"/>
  <c r="I215" s="1"/>
  <c r="H100"/>
  <c r="J99"/>
  <c r="D103"/>
  <c r="I102"/>
  <c r="K214"/>
  <c r="D218"/>
  <c r="J217"/>
  <c r="I216" l="1"/>
  <c r="K215"/>
  <c r="D219"/>
  <c r="J218"/>
  <c r="F217"/>
  <c r="G216"/>
  <c r="H216" s="1"/>
  <c r="H101"/>
  <c r="J100"/>
  <c r="I103"/>
  <c r="D104"/>
  <c r="I217" l="1"/>
  <c r="K216"/>
  <c r="H102"/>
  <c r="J101"/>
  <c r="I104"/>
  <c r="D105"/>
  <c r="D220"/>
  <c r="J219"/>
  <c r="F218"/>
  <c r="G217"/>
  <c r="H217" s="1"/>
  <c r="D221" l="1"/>
  <c r="J220"/>
  <c r="F219"/>
  <c r="G218"/>
  <c r="H218" s="1"/>
  <c r="I218" s="1"/>
  <c r="K217"/>
  <c r="H103"/>
  <c r="J102"/>
  <c r="I105"/>
  <c r="D106"/>
  <c r="I219" l="1"/>
  <c r="K218"/>
  <c r="D107"/>
  <c r="I106"/>
  <c r="F220"/>
  <c r="G219"/>
  <c r="H219" s="1"/>
  <c r="H104"/>
  <c r="J103"/>
  <c r="J221"/>
  <c r="D222"/>
  <c r="D108" l="1"/>
  <c r="I107"/>
  <c r="K219"/>
  <c r="H105"/>
  <c r="J104"/>
  <c r="J222"/>
  <c r="D223"/>
  <c r="G220"/>
  <c r="H220" s="1"/>
  <c r="I220" s="1"/>
  <c r="F221"/>
  <c r="K220" l="1"/>
  <c r="I221"/>
  <c r="I108"/>
  <c r="D109"/>
  <c r="F222"/>
  <c r="G221"/>
  <c r="H221" s="1"/>
  <c r="H106"/>
  <c r="J105"/>
  <c r="J223"/>
  <c r="D224"/>
  <c r="I222" l="1"/>
  <c r="K221"/>
  <c r="J224"/>
  <c r="D225"/>
  <c r="D110"/>
  <c r="I109"/>
  <c r="H107"/>
  <c r="J106"/>
  <c r="F223"/>
  <c r="G222"/>
  <c r="H222" s="1"/>
  <c r="I223" l="1"/>
  <c r="K222"/>
  <c r="D111"/>
  <c r="I110"/>
  <c r="H108"/>
  <c r="J107"/>
  <c r="F224"/>
  <c r="G223"/>
  <c r="H223" s="1"/>
  <c r="D226"/>
  <c r="J225"/>
  <c r="I111" l="1"/>
  <c r="D112"/>
  <c r="K223"/>
  <c r="F225"/>
  <c r="G224"/>
  <c r="H224" s="1"/>
  <c r="I224" s="1"/>
  <c r="D227"/>
  <c r="J226"/>
  <c r="H109"/>
  <c r="J108"/>
  <c r="I225" l="1"/>
  <c r="K224"/>
  <c r="H110"/>
  <c r="J109"/>
  <c r="I112"/>
  <c r="D113"/>
  <c r="F226"/>
  <c r="G225"/>
  <c r="H225" s="1"/>
  <c r="D228"/>
  <c r="J227"/>
  <c r="H111" l="1"/>
  <c r="J110"/>
  <c r="F227"/>
  <c r="G226"/>
  <c r="H226" s="1"/>
  <c r="I226" s="1"/>
  <c r="D229"/>
  <c r="J228"/>
  <c r="K225"/>
  <c r="I113"/>
  <c r="D114"/>
  <c r="I227" l="1"/>
  <c r="K226"/>
  <c r="F228"/>
  <c r="G227"/>
  <c r="H227" s="1"/>
  <c r="I114"/>
  <c r="D115"/>
  <c r="H112"/>
  <c r="J111"/>
  <c r="J229"/>
  <c r="D230"/>
  <c r="I228" l="1"/>
  <c r="K227"/>
  <c r="J230"/>
  <c r="D231"/>
  <c r="G228"/>
  <c r="H228" s="1"/>
  <c r="F229"/>
  <c r="H113"/>
  <c r="J112"/>
  <c r="D116"/>
  <c r="I115"/>
  <c r="K228" l="1"/>
  <c r="I229"/>
  <c r="F230"/>
  <c r="G229"/>
  <c r="H229" s="1"/>
  <c r="I116"/>
  <c r="D117"/>
  <c r="J231"/>
  <c r="D232"/>
  <c r="H114"/>
  <c r="J113"/>
  <c r="H115" l="1"/>
  <c r="J114"/>
  <c r="F231"/>
  <c r="G230"/>
  <c r="H230" s="1"/>
  <c r="I230" s="1"/>
  <c r="I117"/>
  <c r="D118"/>
  <c r="K229"/>
  <c r="J232"/>
  <c r="D233"/>
  <c r="I231" l="1"/>
  <c r="K230"/>
  <c r="G231"/>
  <c r="H231" s="1"/>
  <c r="F232"/>
  <c r="H116"/>
  <c r="J115"/>
  <c r="D119"/>
  <c r="I118"/>
  <c r="D234"/>
  <c r="J233"/>
  <c r="F233" l="1"/>
  <c r="G232"/>
  <c r="H232" s="1"/>
  <c r="I232" s="1"/>
  <c r="I119"/>
  <c r="D120"/>
  <c r="D235"/>
  <c r="J234"/>
  <c r="K231"/>
  <c r="H117"/>
  <c r="J116"/>
  <c r="K232" l="1"/>
  <c r="F234"/>
  <c r="G233"/>
  <c r="H233" s="1"/>
  <c r="I233" s="1"/>
  <c r="I120"/>
  <c r="D121"/>
  <c r="H118"/>
  <c r="J117"/>
  <c r="D236"/>
  <c r="J235"/>
  <c r="K233" l="1"/>
  <c r="I234"/>
  <c r="H119"/>
  <c r="J118"/>
  <c r="D237"/>
  <c r="J236"/>
  <c r="F235"/>
  <c r="G234"/>
  <c r="H234" s="1"/>
  <c r="I121"/>
  <c r="D122"/>
  <c r="I235" l="1"/>
  <c r="K234"/>
  <c r="H120"/>
  <c r="J119"/>
  <c r="F236"/>
  <c r="G235"/>
  <c r="H235" s="1"/>
  <c r="I122"/>
  <c r="D123"/>
  <c r="J237"/>
  <c r="D238"/>
  <c r="H121" l="1"/>
  <c r="J120"/>
  <c r="J238"/>
  <c r="D239"/>
  <c r="K235"/>
  <c r="G236"/>
  <c r="H236" s="1"/>
  <c r="I236" s="1"/>
  <c r="F237"/>
  <c r="D124"/>
  <c r="I123"/>
  <c r="K236" l="1"/>
  <c r="I124"/>
  <c r="D125"/>
  <c r="H122"/>
  <c r="J121"/>
  <c r="J239"/>
  <c r="D240"/>
  <c r="F238"/>
  <c r="G237"/>
  <c r="H237" s="1"/>
  <c r="I237" s="1"/>
  <c r="I238" l="1"/>
  <c r="K237"/>
  <c r="F239"/>
  <c r="G238"/>
  <c r="H238" s="1"/>
  <c r="D126"/>
  <c r="I125"/>
  <c r="H123"/>
  <c r="J122"/>
  <c r="J240"/>
  <c r="D241"/>
  <c r="I239" l="1"/>
  <c r="K238"/>
  <c r="H124"/>
  <c r="J123"/>
  <c r="D242"/>
  <c r="J241"/>
  <c r="F240"/>
  <c r="G239"/>
  <c r="H239" s="1"/>
  <c r="D127"/>
  <c r="I126"/>
  <c r="I127" l="1"/>
  <c r="D128"/>
  <c r="D243"/>
  <c r="J242"/>
  <c r="I240"/>
  <c r="K239"/>
  <c r="F241"/>
  <c r="G240"/>
  <c r="H240" s="1"/>
  <c r="H125"/>
  <c r="J124"/>
  <c r="H126" l="1"/>
  <c r="J125"/>
  <c r="I128"/>
  <c r="D129"/>
  <c r="I241"/>
  <c r="K240"/>
  <c r="F242"/>
  <c r="G241"/>
  <c r="H241" s="1"/>
  <c r="D244"/>
  <c r="J243"/>
  <c r="D245" l="1"/>
  <c r="J244"/>
  <c r="I129"/>
  <c r="D130"/>
  <c r="F243"/>
  <c r="G242"/>
  <c r="H242" s="1"/>
  <c r="H127"/>
  <c r="J126"/>
  <c r="K241"/>
  <c r="I242"/>
  <c r="I243" l="1"/>
  <c r="K242"/>
  <c r="J245"/>
  <c r="D246"/>
  <c r="H128"/>
  <c r="J127"/>
  <c r="I130"/>
  <c r="D131"/>
  <c r="F244"/>
  <c r="G243"/>
  <c r="H243" s="1"/>
  <c r="G244" l="1"/>
  <c r="H244" s="1"/>
  <c r="I244" s="1"/>
  <c r="F245"/>
  <c r="K243"/>
  <c r="J246"/>
  <c r="D247"/>
  <c r="H129"/>
  <c r="J128"/>
  <c r="D132"/>
  <c r="I131"/>
  <c r="K244" l="1"/>
  <c r="I245"/>
  <c r="I132"/>
  <c r="D133"/>
  <c r="H130"/>
  <c r="J129"/>
  <c r="F246"/>
  <c r="G245"/>
  <c r="H245" s="1"/>
  <c r="J247"/>
  <c r="D248"/>
  <c r="I133" l="1"/>
  <c r="D134"/>
  <c r="J248"/>
  <c r="D249"/>
  <c r="I246"/>
  <c r="K245"/>
  <c r="F247"/>
  <c r="G246"/>
  <c r="H246" s="1"/>
  <c r="H131"/>
  <c r="J130"/>
  <c r="H132" l="1"/>
  <c r="J131"/>
  <c r="D250"/>
  <c r="J249"/>
  <c r="F248"/>
  <c r="G247"/>
  <c r="H247" s="1"/>
  <c r="D135"/>
  <c r="I134"/>
  <c r="I247"/>
  <c r="K246"/>
  <c r="H133" l="1"/>
  <c r="J132"/>
  <c r="K247"/>
  <c r="D251"/>
  <c r="J250"/>
  <c r="I135"/>
  <c r="D136"/>
  <c r="F249"/>
  <c r="G248"/>
  <c r="H248" s="1"/>
  <c r="I248" s="1"/>
  <c r="I249" l="1"/>
  <c r="K248"/>
  <c r="F250"/>
  <c r="G249"/>
  <c r="H249" s="1"/>
  <c r="H134"/>
  <c r="J133"/>
  <c r="D252"/>
  <c r="J251"/>
  <c r="I136"/>
  <c r="D137"/>
  <c r="K249" l="1"/>
  <c r="F251"/>
  <c r="G250"/>
  <c r="H250" s="1"/>
  <c r="I250" s="1"/>
  <c r="D253"/>
  <c r="J252"/>
  <c r="I137"/>
  <c r="D138"/>
  <c r="H135"/>
  <c r="J134"/>
  <c r="I251" l="1"/>
  <c r="K250"/>
  <c r="H136"/>
  <c r="J135"/>
  <c r="F252"/>
  <c r="G251"/>
  <c r="H251" s="1"/>
  <c r="J253"/>
  <c r="D254"/>
  <c r="I138"/>
  <c r="D139"/>
  <c r="K251" l="1"/>
  <c r="I252"/>
  <c r="D140"/>
  <c r="I139"/>
  <c r="H137"/>
  <c r="J136"/>
  <c r="F253"/>
  <c r="G252"/>
  <c r="H252" s="1"/>
  <c r="J254"/>
  <c r="D255"/>
  <c r="I140" l="1"/>
  <c r="D141"/>
  <c r="J255"/>
  <c r="D256"/>
  <c r="K252"/>
  <c r="I253"/>
  <c r="F254"/>
  <c r="G253"/>
  <c r="H253" s="1"/>
  <c r="H138"/>
  <c r="J137"/>
  <c r="I141" l="1"/>
  <c r="D142"/>
  <c r="F255"/>
  <c r="G254"/>
  <c r="H254" s="1"/>
  <c r="H139"/>
  <c r="J138"/>
  <c r="J256"/>
  <c r="D257"/>
  <c r="I254"/>
  <c r="K253"/>
  <c r="F256" l="1"/>
  <c r="G255"/>
  <c r="H255" s="1"/>
  <c r="I255" s="1"/>
  <c r="K254"/>
  <c r="D143"/>
  <c r="I142"/>
  <c r="H140"/>
  <c r="J139"/>
  <c r="D258"/>
  <c r="J257"/>
  <c r="I256" l="1"/>
  <c r="K255"/>
  <c r="H141"/>
  <c r="J140"/>
  <c r="D259"/>
  <c r="J259" s="1"/>
  <c r="J258"/>
  <c r="F257"/>
  <c r="G256"/>
  <c r="H256" s="1"/>
  <c r="I143"/>
  <c r="D144"/>
  <c r="I144" s="1"/>
  <c r="F258" l="1"/>
  <c r="G257"/>
  <c r="H257" s="1"/>
  <c r="I257" s="1"/>
  <c r="K256"/>
  <c r="H142"/>
  <c r="J141"/>
  <c r="K257" l="1"/>
  <c r="I258"/>
  <c r="F259"/>
  <c r="G259" s="1"/>
  <c r="H259" s="1"/>
  <c r="G258"/>
  <c r="H258" s="1"/>
  <c r="H143"/>
  <c r="J142"/>
  <c r="I259" l="1"/>
  <c r="K259" s="1"/>
  <c r="K258"/>
  <c r="H144"/>
  <c r="J144" s="1"/>
  <c r="J143"/>
</calcChain>
</file>

<file path=xl/sharedStrings.xml><?xml version="1.0" encoding="utf-8"?>
<sst xmlns="http://schemas.openxmlformats.org/spreadsheetml/2006/main" count="190" uniqueCount="157">
  <si>
    <t>http://nl.wikipedia.org/wiki/Newton-Raphson</t>
  </si>
  <si>
    <t>http://nl.wikipedia.org/wiki/Numeriek</t>
  </si>
  <si>
    <t>NUMERIEK REKENEN</t>
  </si>
  <si>
    <t>http://nl.wikipedia.org/wiki/Differentiaalvergelijking</t>
  </si>
  <si>
    <t>http://en.wikipedia.org/wiki/Numerical_ordinary_differential_equations</t>
  </si>
  <si>
    <t>http://en.wikipedia.org/wiki/Numerical_integration</t>
  </si>
  <si>
    <t>http://en.wikipedia.org/wiki/Runge%E2%80%93Kutta_methods</t>
  </si>
  <si>
    <t>http://en.wikipedia.org/wiki/Rectangle_method</t>
  </si>
  <si>
    <t>http://en.wikipedia.org/wiki/Trapezoidal_rule</t>
  </si>
  <si>
    <t>http://nl.wikipedia.org/wiki/Riemannintegratie</t>
  </si>
  <si>
    <t>BIJ WISKUNDE LEER JE EEN AANTAL ANALYTISCHE METHODEN OM DINGEN UIT TE REKENEN</t>
  </si>
  <si>
    <t>1. DE abc-FORMULE VOOR EEN KWADRATISCHE VERGELIJKING  Y = aX2 + bX + cX</t>
  </si>
  <si>
    <t>2. SNIJPUNT(EN) VAN TWEE FUNCTIES</t>
  </si>
  <si>
    <t>3. DE AFGELEIDE VAN EEN FUNCTIE</t>
  </si>
  <si>
    <t>4. DE INTEGRAAL VAN EEN FUNCTIE IN DE VORM VAN EEN PRIMITIEVE</t>
  </si>
  <si>
    <t xml:space="preserve">MET EXCEL OF EEN ANDER EEN COMPUTER PROGRAMMA </t>
  </si>
  <si>
    <t>DEZE GEVEN EEN BENADERING MET EEN RESTERENDE FOUT</t>
  </si>
  <si>
    <t>ER WORDT NET ZOLANG DOOR GEGAAN TOTDAT HET ANTWOORD NIET MEER VERANDERT</t>
  </si>
  <si>
    <t>EN DE FOUT BENEDEN EEN BEPAALDE WAARDE IS GEKOMEN</t>
  </si>
  <si>
    <t>DE BEREKENING VEREIST SOMS EERST EEN GOEDE SCHATTING DIE DICHT BIJ HET GEZOCHTE ANTWOORD LIGT</t>
  </si>
  <si>
    <t>DE BEREKENINGSMETHODEN HOEF JE NIET ECHT TE WETEN</t>
  </si>
  <si>
    <t>ZE WORDEN UITSLUITEND GENOEMD VOOR ENIGE BEGRIPSVORMING HOE DIT  WERKT</t>
  </si>
  <si>
    <t>NEWTON RAPHSON</t>
  </si>
  <si>
    <t>NUMERIEK INTEGREREN</t>
  </si>
  <si>
    <t>RECHTHOEK METHODE</t>
  </si>
  <si>
    <t>TRAPEZIUM METHODE</t>
  </si>
  <si>
    <t>RIEMANN INTEGRATIE</t>
  </si>
  <si>
    <t>DIFFERENTIAALVERGELIJKINGEN</t>
  </si>
  <si>
    <t>NUMERIEKE GEWONE DIFFERENTIAAL VERGELIJKINGEN</t>
  </si>
  <si>
    <t>RUNGA KUTTA METHODEN</t>
  </si>
  <si>
    <t>SNIJPUNTEN</t>
  </si>
  <si>
    <t>INTEGREREN</t>
  </si>
  <si>
    <t>DIFFERENTIAAL VERGELIJKINGEN DV</t>
  </si>
  <si>
    <t>DE OPLOSSING VAN EEN DV IS EEN FUNCTIE WAARIN DE PARAMETERS AAN BEPAALDE VOORWAARDEN MOETEN VOLDOEN</t>
  </si>
  <si>
    <r>
      <t>WE VERONDERSTELLEN ALS MOGELIJKE OPLOSSING X = A SIN (</t>
    </r>
    <r>
      <rPr>
        <b/>
        <sz val="11"/>
        <color theme="1"/>
        <rFont val="Calibri"/>
        <family val="2"/>
      </rPr>
      <t>ωt+d)</t>
    </r>
  </si>
  <si>
    <r>
      <t>DE EERSTE AFGELEIDE X' = A</t>
    </r>
    <r>
      <rPr>
        <b/>
        <sz val="11"/>
        <color theme="1"/>
        <rFont val="Calibri"/>
        <family val="2"/>
      </rPr>
      <t>ω COS(ωt+d)</t>
    </r>
  </si>
  <si>
    <r>
      <t>DE TWEEDE AFGELEIDE X" = -A</t>
    </r>
    <r>
      <rPr>
        <b/>
        <sz val="11"/>
        <color theme="1"/>
        <rFont val="Calibri"/>
        <family val="2"/>
      </rPr>
      <t>ω</t>
    </r>
    <r>
      <rPr>
        <b/>
        <vertAlign val="super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 xml:space="preserve"> SIN(ωt+d)</t>
    </r>
  </si>
  <si>
    <r>
      <t>INVULLEN IN DE DV GEEFT      - C A SIN(</t>
    </r>
    <r>
      <rPr>
        <b/>
        <sz val="11"/>
        <color theme="1"/>
        <rFont val="Calibri"/>
        <family val="2"/>
      </rPr>
      <t>ωt+d) = - M Aω</t>
    </r>
    <r>
      <rPr>
        <b/>
        <vertAlign val="super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 xml:space="preserve"> SIN(ωt+d)</t>
    </r>
  </si>
  <si>
    <r>
      <t xml:space="preserve">DEZE VERGELIJKING IS JUIST ONDER DE VOORWAARDE  </t>
    </r>
    <r>
      <rPr>
        <b/>
        <sz val="11"/>
        <color theme="1"/>
        <rFont val="Calibri"/>
        <family val="2"/>
      </rPr>
      <t>ω2 = C/M  --&gt;  ω = Ѵ C/M</t>
    </r>
  </si>
  <si>
    <t>SIN WORDT COS EN KETTINGREGEL</t>
  </si>
  <si>
    <t>COS WORDT - SIN EN NOGMAALS KETTINGREGEL</t>
  </si>
  <si>
    <t>VOORBEELD LINEAIR MASSA-VEERSYSTEEM ZONDER DEMPING:</t>
  </si>
  <si>
    <t>MET LINEAIRE DEMPING WORDT DE DV   MX" + k X' + CX = 0</t>
  </si>
  <si>
    <t>OOK HIERVOOR BESTAAN ANALYTISCHE OPLOSSINGEN DIE AFHANGEN VAN DE MATE VAN DEMPING</t>
  </si>
  <si>
    <r>
      <t>MET DE COMPLEXE REKENWIJZE UIT WISKUNDE D VOLDOET OOK X = e</t>
    </r>
    <r>
      <rPr>
        <b/>
        <vertAlign val="superscript"/>
        <sz val="11"/>
        <color theme="1"/>
        <rFont val="Calibri"/>
        <family val="2"/>
        <scheme val="minor"/>
      </rPr>
      <t>-i</t>
    </r>
    <r>
      <rPr>
        <b/>
        <vertAlign val="superscript"/>
        <sz val="11"/>
        <color theme="1"/>
        <rFont val="Calibri"/>
        <family val="2"/>
      </rPr>
      <t>ωt</t>
    </r>
  </si>
  <si>
    <t>VOORBEELD MET KWADRATISCHE WEERSTAND</t>
  </si>
  <si>
    <r>
      <t xml:space="preserve">MET k = 1/2 </t>
    </r>
    <r>
      <rPr>
        <b/>
        <sz val="11"/>
        <color theme="1"/>
        <rFont val="Calibri"/>
        <family val="2"/>
      </rPr>
      <t>ρ A C</t>
    </r>
    <r>
      <rPr>
        <b/>
        <vertAlign val="subscript"/>
        <sz val="11"/>
        <color theme="1"/>
        <rFont val="Calibri"/>
        <family val="2"/>
      </rPr>
      <t>D</t>
    </r>
  </si>
  <si>
    <r>
      <t>BIJ PARACHUTE SPRONG GELDT Fzw - k X'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= M X" </t>
    </r>
  </si>
  <si>
    <t>DE OPLOSSINGEN KUNNEN EENVOUDIGER NUMERIEK WORDEN BEREKENT</t>
  </si>
  <si>
    <t>DE OPLOSSING KAN NU ALLEEN NUMERIEK WORDEN BEREKENT</t>
  </si>
  <si>
    <t>NUMERIEKE INTEGRATIE METHODEN VOOR DV'S</t>
  </si>
  <si>
    <t>ER BESTAAN MEERDERE NUMERIEKE ALGORITMEN OP DV'S TE KUNNEN BEREKENEN</t>
  </si>
  <si>
    <t>DEZE VERSCHILLEN IN DE HOEVEELHEID REKENWERK EN DE BEREIKTE NAUWKEURIGHEID EN STABILITEIT</t>
  </si>
  <si>
    <t>TWEE VEEL GEBRUIKTE METHODEN ZIJN DE RUNGA KUTTA 2 EN RK 4 METHODEN</t>
  </si>
  <si>
    <t>EXCEL</t>
  </si>
  <si>
    <t>NUL EN SNIJPUNTEN KUNNEN WORDEN BEPAALD MET DE OPLOSSER</t>
  </si>
  <si>
    <t xml:space="preserve">DEZE IS OP SCHOOL NIET STANDAARD GEINSTALLEERD EN MOET STEEDS OPNIEUW WORDEN GEINSTALLEERD </t>
  </si>
  <si>
    <t>GA NAAR DE KNOP LINKSBOVEN, OPTIES VOOR EXCEL, INVOEGTOEPASSINGEN, START, VINK AAN OPLOSSER-INVOEGTOEPASSING, OK</t>
  </si>
  <si>
    <t>DE OPLOSSER STAAT NU ONDER DE TAB GEGEVENS</t>
  </si>
  <si>
    <t>X =</t>
  </si>
  <si>
    <t>Y =</t>
  </si>
  <si>
    <t>GEBRUIK DE OPLOSSER DOOR DE WAARDE VAN Y NUL TE KIEZEN EN X TE VARIEREN</t>
  </si>
  <si>
    <t>KIES EEN STARTWAARDE VOOR X</t>
  </si>
  <si>
    <r>
      <t>OM BV DE SNIJPUNTEN VAN Y = 2 X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+ 4X - 3 TE BEPALEN TYPE JE DE FORMULE IN EEN CEL </t>
    </r>
  </si>
  <si>
    <t xml:space="preserve">RESULTAAT BIJ START X = 1 </t>
  </si>
  <si>
    <t xml:space="preserve">RESULTAAT BIJ START X = -4 </t>
  </si>
  <si>
    <t>GRAFISCHE REKENMACHINE</t>
  </si>
  <si>
    <t>HIERMEE KUNNEN SNIJPUNTEN, dY/dX IN EEN PUNT EN INTEGRALEN EENVOUDIG EN SNEL WORDEN BEPAALD</t>
  </si>
  <si>
    <t>GRAFIEKEN MAKEN EN PRINTEN IS WAT LASTIGER</t>
  </si>
  <si>
    <t>BINNEN EXCEL KAN VEEL SNEL EN NAUWKEURIG BEREKENT WORDEN EN WORDEN WEERGEGEVEN IN TABELLEN EN GRAFIEKEN</t>
  </si>
  <si>
    <t>DE STARWAARDE MOET JE KIEZEN OP BASIS VAN INZICHT</t>
  </si>
  <si>
    <t>EN PROBEREN (INTELLIGENT TRIAL AND ERROR)</t>
  </si>
  <si>
    <t>OPTIMAAL THEORETISCH VERBAND</t>
  </si>
  <si>
    <t>MET EXCEL KUN JE VERSCHILLENDE TRENDLIJNEN BEPALEN</t>
  </si>
  <si>
    <t>DAARBIJ WORDT DE AFWIJKING VAN DE MEETWAARDEN T.O.V. DE TRENDLIJN GEMINIMALISEERD</t>
  </si>
  <si>
    <t>DE TRENDLIJNEN VOLDOEN ECHTER VEELAL NIET AAN DE RANDVOORWAARDEN DIE VAN TOEPASSING ZIJN</t>
  </si>
  <si>
    <t>MIJN FILE OTV-METHODE LEGT UIT HOE JE WEL GESCHIKTE THEORETISCHE VERBANDEN KUNT BEPALEN</t>
  </si>
  <si>
    <t xml:space="preserve">COACH IS EEN PRGRAMMA WAARMEE JE KUNT METEN EN SIMULATIES KUNT MAKEN </t>
  </si>
  <si>
    <t>DE UITLEG IN JE BOEK IS ACHTERHAALD DOOR EEN NIEUWERE VERSIE VAN COACH</t>
  </si>
  <si>
    <t>DAARIN WORDT NU VOORAL GEWERKT MET HET MODELVENSTER EN NIET LANGER IN TEKSTMODUS</t>
  </si>
  <si>
    <t>WE GEBRUIKEN HET BOEK NOG UITSLUITEND VOOR DE NATUURKUNDIGE MODELLEN</t>
  </si>
  <si>
    <t>IN HET MODELVENSTER KRIJGT EEN DV DE VOLGENDE VORM</t>
  </si>
  <si>
    <t>HIERIN IS X DE GROOTHEID</t>
  </si>
  <si>
    <r>
      <t>V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ZIJN EERSTE AFGELEIDE = VELOCITY</t>
    </r>
  </si>
  <si>
    <r>
      <t>EN A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ZIJN TWEEDE AFGELEIDE = ACCELERATION</t>
    </r>
  </si>
  <si>
    <t>ONDER HET RONDJE AX ZIT DE FORMULE AX = Fx/M</t>
  </si>
  <si>
    <t>IN DIT VOORBEELD GELDT VOOR Fx = -Fx/R</t>
  </si>
  <si>
    <t>IN DE RECHTHOEKEN KUN JE DE BEGINWAARDEN AANGEVEN</t>
  </si>
  <si>
    <t xml:space="preserve">ZIE VERDER DE STANDAARD MODELLEN IN COACH EN HET MODEL SATELLIET OM DE AARDE </t>
  </si>
  <si>
    <t>IN DE ANDERE VENSTERS KUN JE TABELLEN EN GRAFIEKEN WEERGEVEN</t>
  </si>
  <si>
    <t>HET INSTELLEN EN VERANDEREN IS EEN BEETJE LASTIG, MAAR OEFENING BAART KUNST</t>
  </si>
  <si>
    <t>OPDRACHTEN</t>
  </si>
  <si>
    <t>1. VRIJE VAL VAN EEN MASSA</t>
  </si>
  <si>
    <t>2. PARACHUTE SPRONG</t>
  </si>
  <si>
    <t>JE KUNT HET BESTE ALLEEN IN HET MODELVENSTER WERKEN</t>
  </si>
  <si>
    <t>ALS JE IETS IN HET TEKSTMODE WIJZIGD WORDT DIT NIET OVERGENOMEN IN HET MODELVENSTER</t>
  </si>
  <si>
    <t>3. SATELLIET OM DE AARDE</t>
  </si>
  <si>
    <t>OPGAVEN IN HET BOEK BINNEN HET MODELVENSTER MAKEN</t>
  </si>
  <si>
    <t xml:space="preserve">DAARNA BEKIJKEN HOE DIT ERUIT GAAT ZIEN IN HET TEKSTVENSTER </t>
  </si>
  <si>
    <t>AANVULLEND:</t>
  </si>
  <si>
    <t>COACH 6 MODELLEREN</t>
  </si>
  <si>
    <t>EN OM KENNIS TE MAKEN MET DE ONDERTUSSEN WAT OUDERWETSE MODELREGELS</t>
  </si>
  <si>
    <t>IN COACH ZELF GAAN WE WERKEN MET HET MODELVENSTER EN KIJKEN WE ALLEEN ACHTERAF NOG NAAR DE MODELREGELS</t>
  </si>
  <si>
    <t>4. OUDE EXAMENOPDRACHTEN M.B.T. MODELLEREN (HOE VUL JE MODELREGELS AAN)</t>
  </si>
  <si>
    <t xml:space="preserve">VOORBEELDEN ZIJN:  </t>
  </si>
  <si>
    <t>NUMERIEKE WAARDEN KUNNEN EENVOUDIG WORDEN BEREKEND MET JE GRAFISCHE REKENMACHINE,</t>
  </si>
  <si>
    <t>DAARBIJ WORDEN VERSCHILLENDE NUMERIEKE BEREKENINGSMETHODEN GEBRUIKT</t>
  </si>
  <si>
    <t>BIJ WISKUNDE HEBBEN JULLIE BIJ INTEGREREN DE RIEMANN SOM GELEERD</t>
  </si>
  <si>
    <t>EEN DV IS EEN VERGELIJKING WAARIN NAAST EEN GROOTHEID OOK AFGELEIDEN VAN DIE GROOTHEID VOORKOMEN</t>
  </si>
  <si>
    <r>
      <t xml:space="preserve">DE 2e WET VAN NEWTON F(X) = M a(X) KAN WORDEN GESCHREVEN ALS F(X) = -CX = M X" = M </t>
    </r>
    <r>
      <rPr>
        <b/>
        <sz val="11"/>
        <color theme="1"/>
        <rFont val="Calibri"/>
        <family val="2"/>
      </rPr>
      <t xml:space="preserve">X = </t>
    </r>
    <r>
      <rPr>
        <b/>
        <sz val="11"/>
        <color theme="1"/>
        <rFont val="Calibri"/>
        <family val="2"/>
        <scheme val="minor"/>
      </rPr>
      <t>M d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X/dt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</si>
  <si>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d MAG ELKE WAARDE HEBBEN</t>
  </si>
  <si>
    <t xml:space="preserve">DUS X = A SIN(ωt) EN X = A COS (ωt) ZIJN INDERDAAD OPLOSSINGEN VAN DEZE DV </t>
  </si>
  <si>
    <t>VOORBEELD MET LINEAIRE DEMPING:</t>
  </si>
  <si>
    <t>MET DE MODERNE COMPUTERS IS DE HOEVEELHEID REKENWERK NIET LANGER EEN PROBLEEM</t>
  </si>
  <si>
    <t>TUSSEN HET MODELVENSTER EN DE TEKSTMODE BESTAAT EENRICHTING VERKEER</t>
  </si>
  <si>
    <t>UITEINDELIJKK MOET JE NOG WEL BEGRIJPEN EN WETEN HOE JE IETS IN DE TEKST MODE KUNT WIJZIGEN OF AANVULLEN</t>
  </si>
  <si>
    <t>EENPARIG</t>
  </si>
  <si>
    <t>v = at</t>
  </si>
  <si>
    <t>Stap</t>
  </si>
  <si>
    <t>dt</t>
  </si>
  <si>
    <t>v =</t>
  </si>
  <si>
    <t>so =</t>
  </si>
  <si>
    <t>EXACT</t>
  </si>
  <si>
    <t>ds = v * dt</t>
  </si>
  <si>
    <t>s : = s + ds</t>
  </si>
  <si>
    <t>ds</t>
  </si>
  <si>
    <t>s</t>
  </si>
  <si>
    <t>s = vt</t>
  </si>
  <si>
    <t>t: = t+dt</t>
  </si>
  <si>
    <t>-</t>
  </si>
  <si>
    <t>S :=  Betekent DE NIEUWE S WORDT DE OUDE S PLUS dS</t>
  </si>
  <si>
    <t>S(n+1)  = S(n) + dS</t>
  </si>
  <si>
    <t>EENPARIG VERSNELD</t>
  </si>
  <si>
    <t>s = 1/2 a t^2</t>
  </si>
  <si>
    <t>a=</t>
  </si>
  <si>
    <t>vo=</t>
  </si>
  <si>
    <t>ABSOLUTE</t>
  </si>
  <si>
    <t>v = a t</t>
  </si>
  <si>
    <t>FOUT</t>
  </si>
  <si>
    <t>a = a</t>
  </si>
  <si>
    <t>t</t>
  </si>
  <si>
    <t>dv</t>
  </si>
  <si>
    <t>v+dv</t>
  </si>
  <si>
    <t>1/2 a t^2</t>
  </si>
  <si>
    <t>AF</t>
  </si>
  <si>
    <t>dv = a * dt</t>
  </si>
  <si>
    <t>v= v + dv</t>
  </si>
  <si>
    <t>s = s + ds</t>
  </si>
  <si>
    <t>t = t + dt</t>
  </si>
  <si>
    <t>Met aangepaste ds</t>
  </si>
  <si>
    <t>v2</t>
  </si>
  <si>
    <t>v:= v + dv</t>
  </si>
  <si>
    <t>ds := v2* dt</t>
  </si>
  <si>
    <t>s := s + ds</t>
  </si>
  <si>
    <t>MET</t>
  </si>
  <si>
    <t>V2 = V(n) -</t>
  </si>
  <si>
    <t xml:space="preserve">        {(V(n)-V(n-1)}/2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</si>
</sst>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u/>
      <sz val="11"/>
      <color rgb="FFFF0000"/>
      <name val="Calibri"/>
      <family val="2"/>
    </font>
    <font>
      <u/>
      <sz val="11"/>
      <color theme="3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1" applyAlignment="1" applyProtection="1"/>
    <xf numFmtId="0" fontId="1" fillId="0" borderId="0" xfId="0" applyFont="1"/>
    <xf numFmtId="0" fontId="3" fillId="0" borderId="0" xfId="0" applyFont="1"/>
    <xf numFmtId="0" fontId="0" fillId="0" borderId="0" xfId="0" applyFont="1"/>
    <xf numFmtId="0" fontId="5" fillId="0" borderId="0" xfId="1" applyFont="1" applyAlignment="1" applyProtection="1"/>
    <xf numFmtId="0" fontId="6" fillId="0" borderId="0" xfId="1" applyFont="1" applyAlignment="1" applyProtection="1"/>
    <xf numFmtId="0" fontId="1" fillId="0" borderId="0" xfId="0" applyFont="1" applyAlignment="1">
      <alignment horizontal="center"/>
    </xf>
    <xf numFmtId="0" fontId="10" fillId="2" borderId="0" xfId="1" applyFont="1" applyFill="1" applyAlignment="1" applyProtection="1"/>
    <xf numFmtId="0" fontId="11" fillId="3" borderId="0" xfId="1" applyFont="1" applyFill="1" applyAlignment="1" applyProtection="1"/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2" fontId="13" fillId="0" borderId="0" xfId="2" applyNumberFormat="1" applyFont="1" applyAlignment="1">
      <alignment horizontal="center"/>
    </xf>
  </cellXfs>
  <cellStyles count="3">
    <cellStyle name="Hyperlink" xfId="1" builtinId="8"/>
    <cellStyle name="Procent" xfId="2" builtinId="5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/>
      <c:scatterChart>
        <c:scatterStyle val="lineMarker"/>
        <c:ser>
          <c:idx val="0"/>
          <c:order val="0"/>
          <c:tx>
            <c:strRef>
              <c:f>[1]Blad1!$E$8</c:f>
              <c:strCache>
                <c:ptCount val="1"/>
                <c:pt idx="0">
                  <c:v>ds</c:v>
                </c:pt>
              </c:strCache>
            </c:strRef>
          </c:tx>
          <c:spPr>
            <a:ln w="28575">
              <a:noFill/>
            </a:ln>
          </c:spPr>
          <c:xVal>
            <c:numRef>
              <c:f>[1]Blad1!$D$9:$D$19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[1]Blad1!$E$9:$E$19</c:f>
              <c:numCache>
                <c:formatCode>General</c:formatCode>
                <c:ptCount val="11"/>
                <c:pt idx="0">
                  <c:v>0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</c:numCache>
            </c:numRef>
          </c:yVal>
        </c:ser>
        <c:ser>
          <c:idx val="1"/>
          <c:order val="1"/>
          <c:tx>
            <c:strRef>
              <c:f>[1]Blad1!$F$8</c:f>
              <c:strCache>
                <c:ptCount val="1"/>
                <c:pt idx="0">
                  <c:v>s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[1]Blad1!$D$9:$D$19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[1]Blad1!$F$9:$F$19</c:f>
              <c:numCache>
                <c:formatCode>General</c:formatCode>
                <c:ptCount val="11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</c:numCache>
            </c:numRef>
          </c:yVal>
        </c:ser>
        <c:axId val="42481152"/>
        <c:axId val="42482688"/>
      </c:scatterChart>
      <c:valAx>
        <c:axId val="42481152"/>
        <c:scaling>
          <c:orientation val="minMax"/>
        </c:scaling>
        <c:axPos val="b"/>
        <c:numFmt formatCode="General" sourceLinked="1"/>
        <c:tickLblPos val="nextTo"/>
        <c:crossAx val="42482688"/>
        <c:crosses val="autoZero"/>
        <c:crossBetween val="midCat"/>
      </c:valAx>
      <c:valAx>
        <c:axId val="42482688"/>
        <c:scaling>
          <c:orientation val="minMax"/>
        </c:scaling>
        <c:axPos val="l"/>
        <c:majorGridlines/>
        <c:numFmt formatCode="General" sourceLinked="1"/>
        <c:tickLblPos val="nextTo"/>
        <c:crossAx val="424811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/>
      <c:scatterChart>
        <c:scatterStyle val="lineMarker"/>
        <c:ser>
          <c:idx val="0"/>
          <c:order val="0"/>
          <c:tx>
            <c:strRef>
              <c:f>[1]Blad1!$D$43</c:f>
              <c:strCache>
                <c:ptCount val="1"/>
                <c:pt idx="0">
                  <c:v>t</c:v>
                </c:pt>
              </c:strCache>
            </c:strRef>
          </c:tx>
          <c:spPr>
            <a:ln w="28575">
              <a:noFill/>
            </a:ln>
          </c:spPr>
          <c:xVal>
            <c:numRef>
              <c:f>[1]Blad1!$C$44:$C$54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[1]Blad1!$D$44:$D$54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1"/>
          <c:order val="1"/>
          <c:tx>
            <c:strRef>
              <c:f>[1]Blad1!$E$43</c:f>
              <c:strCache>
                <c:ptCount val="1"/>
                <c:pt idx="0">
                  <c:v>dv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[1]Blad1!$C$44:$C$54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[1]Blad1!$E$44:$E$54</c:f>
              <c:numCache>
                <c:formatCode>General</c:formatCode>
                <c:ptCount val="11"/>
                <c:pt idx="0">
                  <c:v>0</c:v>
                </c:pt>
                <c:pt idx="1">
                  <c:v>9.81</c:v>
                </c:pt>
                <c:pt idx="2">
                  <c:v>9.81</c:v>
                </c:pt>
                <c:pt idx="3">
                  <c:v>9.81</c:v>
                </c:pt>
                <c:pt idx="4">
                  <c:v>9.81</c:v>
                </c:pt>
                <c:pt idx="5">
                  <c:v>9.81</c:v>
                </c:pt>
                <c:pt idx="6">
                  <c:v>9.81</c:v>
                </c:pt>
                <c:pt idx="7">
                  <c:v>9.81</c:v>
                </c:pt>
                <c:pt idx="8">
                  <c:v>9.81</c:v>
                </c:pt>
                <c:pt idx="9">
                  <c:v>9.81</c:v>
                </c:pt>
                <c:pt idx="10">
                  <c:v>9.81</c:v>
                </c:pt>
              </c:numCache>
            </c:numRef>
          </c:yVal>
        </c:ser>
        <c:ser>
          <c:idx val="2"/>
          <c:order val="2"/>
          <c:tx>
            <c:strRef>
              <c:f>[1]Blad1!$F$43</c:f>
              <c:strCache>
                <c:ptCount val="1"/>
                <c:pt idx="0">
                  <c:v>v+dv</c:v>
                </c:pt>
              </c:strCache>
            </c:strRef>
          </c:tx>
          <c:spPr>
            <a:ln w="28575">
              <a:noFill/>
            </a:ln>
          </c:spPr>
          <c:xVal>
            <c:numRef>
              <c:f>[1]Blad1!$C$44:$C$54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[1]Blad1!$F$44:$F$54</c:f>
              <c:numCache>
                <c:formatCode>General</c:formatCode>
                <c:ptCount val="11"/>
                <c:pt idx="0">
                  <c:v>0</c:v>
                </c:pt>
                <c:pt idx="1">
                  <c:v>9.81</c:v>
                </c:pt>
                <c:pt idx="2">
                  <c:v>19.62</c:v>
                </c:pt>
                <c:pt idx="3">
                  <c:v>29.43</c:v>
                </c:pt>
                <c:pt idx="4">
                  <c:v>39.24</c:v>
                </c:pt>
                <c:pt idx="5">
                  <c:v>49.050000000000004</c:v>
                </c:pt>
                <c:pt idx="6">
                  <c:v>58.860000000000007</c:v>
                </c:pt>
                <c:pt idx="7">
                  <c:v>68.67</c:v>
                </c:pt>
                <c:pt idx="8">
                  <c:v>78.48</c:v>
                </c:pt>
                <c:pt idx="9">
                  <c:v>88.29</c:v>
                </c:pt>
                <c:pt idx="10">
                  <c:v>98.100000000000009</c:v>
                </c:pt>
              </c:numCache>
            </c:numRef>
          </c:yVal>
        </c:ser>
        <c:ser>
          <c:idx val="3"/>
          <c:order val="3"/>
          <c:tx>
            <c:strRef>
              <c:f>[1]Blad1!$G$43</c:f>
              <c:strCache>
                <c:ptCount val="1"/>
                <c:pt idx="0">
                  <c:v>ds</c:v>
                </c:pt>
              </c:strCache>
            </c:strRef>
          </c:tx>
          <c:spPr>
            <a:ln w="28575">
              <a:noFill/>
            </a:ln>
          </c:spPr>
          <c:xVal>
            <c:numRef>
              <c:f>[1]Blad1!$C$44:$C$54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[1]Blad1!$G$44:$G$54</c:f>
              <c:numCache>
                <c:formatCode>General</c:formatCode>
                <c:ptCount val="11"/>
                <c:pt idx="0">
                  <c:v>0</c:v>
                </c:pt>
                <c:pt idx="1">
                  <c:v>9.81</c:v>
                </c:pt>
                <c:pt idx="2">
                  <c:v>19.62</c:v>
                </c:pt>
                <c:pt idx="3">
                  <c:v>29.43</c:v>
                </c:pt>
                <c:pt idx="4">
                  <c:v>39.24</c:v>
                </c:pt>
                <c:pt idx="5">
                  <c:v>49.050000000000004</c:v>
                </c:pt>
                <c:pt idx="6">
                  <c:v>58.860000000000007</c:v>
                </c:pt>
                <c:pt idx="7">
                  <c:v>68.67</c:v>
                </c:pt>
                <c:pt idx="8">
                  <c:v>78.48</c:v>
                </c:pt>
                <c:pt idx="9">
                  <c:v>88.29</c:v>
                </c:pt>
                <c:pt idx="10">
                  <c:v>98.100000000000009</c:v>
                </c:pt>
              </c:numCache>
            </c:numRef>
          </c:yVal>
        </c:ser>
        <c:ser>
          <c:idx val="4"/>
          <c:order val="4"/>
          <c:tx>
            <c:strRef>
              <c:f>[1]Blad1!$H$43</c:f>
              <c:strCache>
                <c:ptCount val="1"/>
                <c:pt idx="0">
                  <c:v>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trendline>
            <c:trendlineType val="poly"/>
            <c:order val="2"/>
          </c:trendline>
          <c:xVal>
            <c:numRef>
              <c:f>[1]Blad1!$C$44:$C$54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[1]Blad1!$H$44:$H$54</c:f>
              <c:numCache>
                <c:formatCode>General</c:formatCode>
                <c:ptCount val="11"/>
                <c:pt idx="0">
                  <c:v>0</c:v>
                </c:pt>
                <c:pt idx="1">
                  <c:v>9.81</c:v>
                </c:pt>
                <c:pt idx="2">
                  <c:v>29.43</c:v>
                </c:pt>
                <c:pt idx="3">
                  <c:v>58.86</c:v>
                </c:pt>
                <c:pt idx="4">
                  <c:v>98.1</c:v>
                </c:pt>
                <c:pt idx="5">
                  <c:v>147.15</c:v>
                </c:pt>
                <c:pt idx="6">
                  <c:v>206.01000000000002</c:v>
                </c:pt>
                <c:pt idx="7">
                  <c:v>274.68</c:v>
                </c:pt>
                <c:pt idx="8">
                  <c:v>353.16</c:v>
                </c:pt>
                <c:pt idx="9">
                  <c:v>441.45000000000005</c:v>
                </c:pt>
                <c:pt idx="10">
                  <c:v>539.55000000000007</c:v>
                </c:pt>
              </c:numCache>
            </c:numRef>
          </c:yVal>
        </c:ser>
        <c:ser>
          <c:idx val="5"/>
          <c:order val="5"/>
          <c:tx>
            <c:strRef>
              <c:f>[1]Blad1!$I$43</c:f>
              <c:strCache>
                <c:ptCount val="1"/>
                <c:pt idx="0">
                  <c:v>1/2 a t^2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xVal>
            <c:numRef>
              <c:f>[1]Blad1!$C$44:$C$54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[1]Blad1!$I$44:$I$54</c:f>
              <c:numCache>
                <c:formatCode>General</c:formatCode>
                <c:ptCount val="11"/>
                <c:pt idx="0">
                  <c:v>0</c:v>
                </c:pt>
                <c:pt idx="1">
                  <c:v>4.9050000000000002</c:v>
                </c:pt>
                <c:pt idx="2">
                  <c:v>19.62</c:v>
                </c:pt>
                <c:pt idx="3">
                  <c:v>44.145000000000003</c:v>
                </c:pt>
                <c:pt idx="4">
                  <c:v>78.48</c:v>
                </c:pt>
                <c:pt idx="5">
                  <c:v>122.625</c:v>
                </c:pt>
                <c:pt idx="6">
                  <c:v>176.58</c:v>
                </c:pt>
                <c:pt idx="7">
                  <c:v>240.345</c:v>
                </c:pt>
                <c:pt idx="8">
                  <c:v>313.92</c:v>
                </c:pt>
                <c:pt idx="9">
                  <c:v>397.30500000000001</c:v>
                </c:pt>
                <c:pt idx="10">
                  <c:v>490.5</c:v>
                </c:pt>
              </c:numCache>
            </c:numRef>
          </c:yVal>
        </c:ser>
        <c:ser>
          <c:idx val="6"/>
          <c:order val="6"/>
          <c:tx>
            <c:strRef>
              <c:f>[1]Blad1!$J$43</c:f>
              <c:strCache>
                <c:ptCount val="1"/>
                <c:pt idx="0">
                  <c:v>AF</c:v>
                </c:pt>
              </c:strCache>
            </c:strRef>
          </c:tx>
          <c:spPr>
            <a:ln w="28575">
              <a:noFill/>
            </a:ln>
          </c:spPr>
          <c:xVal>
            <c:numRef>
              <c:f>[1]Blad1!$C$44:$C$54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[1]Blad1!$J$44:$J$54</c:f>
              <c:numCache>
                <c:formatCode>0.00</c:formatCode>
                <c:ptCount val="11"/>
                <c:pt idx="0" formatCode="General">
                  <c:v>0</c:v>
                </c:pt>
                <c:pt idx="1">
                  <c:v>4.9050000000000002</c:v>
                </c:pt>
                <c:pt idx="2">
                  <c:v>9.8099999999999987</c:v>
                </c:pt>
                <c:pt idx="3">
                  <c:v>14.714999999999996</c:v>
                </c:pt>
                <c:pt idx="4">
                  <c:v>19.61999999999999</c:v>
                </c:pt>
                <c:pt idx="5">
                  <c:v>24.525000000000006</c:v>
                </c:pt>
                <c:pt idx="6">
                  <c:v>29.430000000000007</c:v>
                </c:pt>
                <c:pt idx="7">
                  <c:v>34.335000000000008</c:v>
                </c:pt>
                <c:pt idx="8">
                  <c:v>39.240000000000009</c:v>
                </c:pt>
                <c:pt idx="9">
                  <c:v>44.145000000000039</c:v>
                </c:pt>
                <c:pt idx="10">
                  <c:v>49.050000000000068</c:v>
                </c:pt>
              </c:numCache>
            </c:numRef>
          </c:yVal>
        </c:ser>
        <c:axId val="101285888"/>
        <c:axId val="101287424"/>
      </c:scatterChart>
      <c:valAx>
        <c:axId val="101285888"/>
        <c:scaling>
          <c:orientation val="minMax"/>
        </c:scaling>
        <c:axPos val="b"/>
        <c:numFmt formatCode="General" sourceLinked="1"/>
        <c:tickLblPos val="nextTo"/>
        <c:crossAx val="101287424"/>
        <c:crosses val="autoZero"/>
        <c:crossBetween val="midCat"/>
      </c:valAx>
      <c:valAx>
        <c:axId val="101287424"/>
        <c:scaling>
          <c:orientation val="minMax"/>
        </c:scaling>
        <c:axPos val="l"/>
        <c:majorGridlines/>
        <c:numFmt formatCode="General" sourceLinked="1"/>
        <c:tickLblPos val="nextTo"/>
        <c:crossAx val="101285888"/>
        <c:crosses val="autoZero"/>
        <c:crossBetween val="midCat"/>
      </c:valAx>
    </c:plotArea>
    <c:legend>
      <c:legendPos val="r"/>
      <c:legendEntry>
        <c:idx val="0"/>
        <c:delete val="1"/>
      </c:legendEntry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5.4341937204373546E-2"/>
          <c:y val="3.6638270045595854E-2"/>
          <c:w val="0.7784967788117394"/>
          <c:h val="0.9008341619413609"/>
        </c:manualLayout>
      </c:layout>
      <c:scatterChart>
        <c:scatterStyle val="lineMarker"/>
        <c:ser>
          <c:idx val="0"/>
          <c:order val="0"/>
          <c:tx>
            <c:strRef>
              <c:f>[1]Blad1!$D$158</c:f>
              <c:strCache>
                <c:ptCount val="1"/>
                <c:pt idx="0">
                  <c:v>t</c:v>
                </c:pt>
              </c:strCache>
            </c:strRef>
          </c:tx>
          <c:spPr>
            <a:ln w="28575">
              <a:noFill/>
            </a:ln>
          </c:spPr>
          <c:xVal>
            <c:numRef>
              <c:f>[1]Blad1!$C$159:$C$169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[1]Blad1!$D$159:$D$169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1"/>
          <c:order val="1"/>
          <c:tx>
            <c:strRef>
              <c:f>[1]Blad1!$E$158</c:f>
              <c:strCache>
                <c:ptCount val="1"/>
                <c:pt idx="0">
                  <c:v>dv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[1]Blad1!$C$159:$C$169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[1]Blad1!$E$159:$E$169</c:f>
              <c:numCache>
                <c:formatCode>General</c:formatCode>
                <c:ptCount val="11"/>
                <c:pt idx="0">
                  <c:v>0</c:v>
                </c:pt>
                <c:pt idx="1">
                  <c:v>9.81</c:v>
                </c:pt>
                <c:pt idx="2">
                  <c:v>9.81</c:v>
                </c:pt>
                <c:pt idx="3">
                  <c:v>9.81</c:v>
                </c:pt>
                <c:pt idx="4">
                  <c:v>9.81</c:v>
                </c:pt>
                <c:pt idx="5">
                  <c:v>9.81</c:v>
                </c:pt>
                <c:pt idx="6">
                  <c:v>9.81</c:v>
                </c:pt>
                <c:pt idx="7">
                  <c:v>9.81</c:v>
                </c:pt>
                <c:pt idx="8">
                  <c:v>9.81</c:v>
                </c:pt>
                <c:pt idx="9">
                  <c:v>9.81</c:v>
                </c:pt>
                <c:pt idx="10">
                  <c:v>9.81</c:v>
                </c:pt>
              </c:numCache>
            </c:numRef>
          </c:yVal>
        </c:ser>
        <c:ser>
          <c:idx val="2"/>
          <c:order val="2"/>
          <c:tx>
            <c:strRef>
              <c:f>[1]Blad1!$F$158</c:f>
              <c:strCache>
                <c:ptCount val="1"/>
                <c:pt idx="0">
                  <c:v>v+dv</c:v>
                </c:pt>
              </c:strCache>
            </c:strRef>
          </c:tx>
          <c:spPr>
            <a:ln w="28575">
              <a:noFill/>
            </a:ln>
          </c:spPr>
          <c:xVal>
            <c:numRef>
              <c:f>[1]Blad1!$C$159:$C$169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[1]Blad1!$F$159:$F$169</c:f>
              <c:numCache>
                <c:formatCode>General</c:formatCode>
                <c:ptCount val="11"/>
                <c:pt idx="0">
                  <c:v>0</c:v>
                </c:pt>
                <c:pt idx="1">
                  <c:v>9.81</c:v>
                </c:pt>
                <c:pt idx="2">
                  <c:v>19.62</c:v>
                </c:pt>
                <c:pt idx="3">
                  <c:v>29.43</c:v>
                </c:pt>
                <c:pt idx="4">
                  <c:v>39.24</c:v>
                </c:pt>
                <c:pt idx="5">
                  <c:v>49.050000000000004</c:v>
                </c:pt>
                <c:pt idx="6">
                  <c:v>58.860000000000007</c:v>
                </c:pt>
                <c:pt idx="7">
                  <c:v>68.67</c:v>
                </c:pt>
                <c:pt idx="8">
                  <c:v>78.48</c:v>
                </c:pt>
                <c:pt idx="9">
                  <c:v>88.29</c:v>
                </c:pt>
                <c:pt idx="10">
                  <c:v>98.100000000000009</c:v>
                </c:pt>
              </c:numCache>
            </c:numRef>
          </c:yVal>
        </c:ser>
        <c:ser>
          <c:idx val="3"/>
          <c:order val="3"/>
          <c:tx>
            <c:strRef>
              <c:f>[1]Blad1!$H$158</c:f>
              <c:strCache>
                <c:ptCount val="1"/>
                <c:pt idx="0">
                  <c:v>ds</c:v>
                </c:pt>
              </c:strCache>
            </c:strRef>
          </c:tx>
          <c:spPr>
            <a:ln w="28575">
              <a:noFill/>
            </a:ln>
          </c:spPr>
          <c:xVal>
            <c:numRef>
              <c:f>[1]Blad1!$C$159:$C$169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[1]Blad1!$H$159:$H$169</c:f>
              <c:numCache>
                <c:formatCode>General</c:formatCode>
                <c:ptCount val="11"/>
                <c:pt idx="0">
                  <c:v>0</c:v>
                </c:pt>
                <c:pt idx="1">
                  <c:v>4.9050000000000002</c:v>
                </c:pt>
                <c:pt idx="2">
                  <c:v>14.715</c:v>
                </c:pt>
                <c:pt idx="3">
                  <c:v>24.524999999999999</c:v>
                </c:pt>
                <c:pt idx="4">
                  <c:v>34.335000000000001</c:v>
                </c:pt>
                <c:pt idx="5">
                  <c:v>44.145000000000003</c:v>
                </c:pt>
                <c:pt idx="6">
                  <c:v>53.955000000000005</c:v>
                </c:pt>
                <c:pt idx="7">
                  <c:v>63.765000000000001</c:v>
                </c:pt>
                <c:pt idx="8">
                  <c:v>73.575000000000003</c:v>
                </c:pt>
                <c:pt idx="9">
                  <c:v>83.385000000000005</c:v>
                </c:pt>
                <c:pt idx="10">
                  <c:v>93.195000000000007</c:v>
                </c:pt>
              </c:numCache>
            </c:numRef>
          </c:yVal>
        </c:ser>
        <c:ser>
          <c:idx val="4"/>
          <c:order val="4"/>
          <c:tx>
            <c:strRef>
              <c:f>[1]Blad1!$I$158</c:f>
              <c:strCache>
                <c:ptCount val="1"/>
                <c:pt idx="0">
                  <c:v>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trendline>
            <c:trendlineType val="poly"/>
            <c:order val="2"/>
          </c:trendline>
          <c:xVal>
            <c:numRef>
              <c:f>[1]Blad1!$C$159:$C$169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[1]Blad1!$I$159:$I$169</c:f>
              <c:numCache>
                <c:formatCode>General</c:formatCode>
                <c:ptCount val="11"/>
                <c:pt idx="0">
                  <c:v>0</c:v>
                </c:pt>
                <c:pt idx="1">
                  <c:v>4.9050000000000002</c:v>
                </c:pt>
                <c:pt idx="2">
                  <c:v>19.62</c:v>
                </c:pt>
                <c:pt idx="3">
                  <c:v>44.144999999999996</c:v>
                </c:pt>
                <c:pt idx="4">
                  <c:v>78.47999999999999</c:v>
                </c:pt>
                <c:pt idx="5">
                  <c:v>122.625</c:v>
                </c:pt>
                <c:pt idx="6">
                  <c:v>176.58</c:v>
                </c:pt>
                <c:pt idx="7">
                  <c:v>240.34500000000003</c:v>
                </c:pt>
                <c:pt idx="8">
                  <c:v>313.92</c:v>
                </c:pt>
                <c:pt idx="9">
                  <c:v>397.30500000000001</c:v>
                </c:pt>
                <c:pt idx="10">
                  <c:v>490.5</c:v>
                </c:pt>
              </c:numCache>
            </c:numRef>
          </c:yVal>
        </c:ser>
        <c:ser>
          <c:idx val="5"/>
          <c:order val="5"/>
          <c:tx>
            <c:strRef>
              <c:f>[1]Blad1!$J$158</c:f>
              <c:strCache>
                <c:ptCount val="1"/>
                <c:pt idx="0">
                  <c:v>1/2 a t^2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xVal>
            <c:numRef>
              <c:f>[1]Blad1!$C$159:$C$169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[1]Blad1!$J$159:$J$169</c:f>
              <c:numCache>
                <c:formatCode>General</c:formatCode>
                <c:ptCount val="11"/>
                <c:pt idx="0">
                  <c:v>0</c:v>
                </c:pt>
                <c:pt idx="1">
                  <c:v>4.9050000000000002</c:v>
                </c:pt>
                <c:pt idx="2">
                  <c:v>19.62</c:v>
                </c:pt>
                <c:pt idx="3">
                  <c:v>44.145000000000003</c:v>
                </c:pt>
                <c:pt idx="4">
                  <c:v>78.48</c:v>
                </c:pt>
                <c:pt idx="5">
                  <c:v>122.625</c:v>
                </c:pt>
                <c:pt idx="6">
                  <c:v>176.58</c:v>
                </c:pt>
                <c:pt idx="7">
                  <c:v>240.345</c:v>
                </c:pt>
                <c:pt idx="8">
                  <c:v>313.92</c:v>
                </c:pt>
                <c:pt idx="9">
                  <c:v>397.30500000000001</c:v>
                </c:pt>
                <c:pt idx="10">
                  <c:v>490.5</c:v>
                </c:pt>
              </c:numCache>
            </c:numRef>
          </c:yVal>
        </c:ser>
        <c:ser>
          <c:idx val="6"/>
          <c:order val="6"/>
          <c:tx>
            <c:strRef>
              <c:f>[1]Blad1!$K$158</c:f>
              <c:strCache>
                <c:ptCount val="1"/>
                <c:pt idx="0">
                  <c:v>AF</c:v>
                </c:pt>
              </c:strCache>
            </c:strRef>
          </c:tx>
          <c:spPr>
            <a:ln w="28575">
              <a:noFill/>
            </a:ln>
          </c:spPr>
          <c:xVal>
            <c:numRef>
              <c:f>[1]Blad1!$C$159:$C$169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[1]Blad1!$K$159:$K$169</c:f>
              <c:numCache>
                <c:formatCode>0.00</c:formatCode>
                <c:ptCount val="1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</c:ser>
        <c:axId val="42567936"/>
        <c:axId val="42586112"/>
      </c:scatterChart>
      <c:valAx>
        <c:axId val="42567936"/>
        <c:scaling>
          <c:orientation val="minMax"/>
        </c:scaling>
        <c:axPos val="b"/>
        <c:numFmt formatCode="General" sourceLinked="1"/>
        <c:tickLblPos val="nextTo"/>
        <c:crossAx val="42586112"/>
        <c:crosses val="autoZero"/>
        <c:crossBetween val="midCat"/>
      </c:valAx>
      <c:valAx>
        <c:axId val="42586112"/>
        <c:scaling>
          <c:orientation val="minMax"/>
        </c:scaling>
        <c:axPos val="l"/>
        <c:majorGridlines/>
        <c:numFmt formatCode="General" sourceLinked="1"/>
        <c:tickLblPos val="nextTo"/>
        <c:crossAx val="42567936"/>
        <c:crosses val="autoZero"/>
        <c:crossBetween val="midCat"/>
      </c:valAx>
    </c:plotArea>
    <c:legend>
      <c:legendPos val="r"/>
      <c:legendEntry>
        <c:idx val="0"/>
        <c:delete val="1"/>
      </c:legendEntry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600074</xdr:colOff>
      <xdr:row>127</xdr:row>
      <xdr:rowOff>9524</xdr:rowOff>
    </xdr:from>
    <xdr:to>
      <xdr:col>9</xdr:col>
      <xdr:colOff>217785</xdr:colOff>
      <xdr:row>134</xdr:row>
      <xdr:rowOff>171449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718" t="29504" r="63549" b="40541"/>
        <a:stretch>
          <a:fillRect/>
        </a:stretch>
      </xdr:blipFill>
      <xdr:spPr bwMode="auto">
        <a:xfrm>
          <a:off x="3648074" y="23850599"/>
          <a:ext cx="2056111" cy="1571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8</xdr:col>
      <xdr:colOff>533400</xdr:colOff>
      <xdr:row>43</xdr:row>
      <xdr:rowOff>85725</xdr:rowOff>
    </xdr:from>
    <xdr:ext cx="260071" cy="264560"/>
    <xdr:sp macro="" textlink="">
      <xdr:nvSpPr>
        <xdr:cNvPr id="3" name="Tekstvak 2"/>
        <xdr:cNvSpPr txBox="1"/>
      </xdr:nvSpPr>
      <xdr:spPr>
        <a:xfrm>
          <a:off x="5410200" y="8277225"/>
          <a:ext cx="2600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/>
            <a:t>..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209550</xdr:colOff>
      <xdr:row>0</xdr:row>
      <xdr:rowOff>104774</xdr:rowOff>
    </xdr:from>
    <xdr:to>
      <xdr:col>22</xdr:col>
      <xdr:colOff>590550</xdr:colOff>
      <xdr:row>29</xdr:row>
      <xdr:rowOff>85724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31</xdr:row>
      <xdr:rowOff>38100</xdr:rowOff>
    </xdr:from>
    <xdr:to>
      <xdr:col>23</xdr:col>
      <xdr:colOff>19050</xdr:colOff>
      <xdr:row>59</xdr:row>
      <xdr:rowOff>19050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85725</xdr:colOff>
      <xdr:row>155</xdr:row>
      <xdr:rowOff>76200</xdr:rowOff>
    </xdr:from>
    <xdr:to>
      <xdr:col>22</xdr:col>
      <xdr:colOff>504825</xdr:colOff>
      <xdr:row>183</xdr:row>
      <xdr:rowOff>57150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ORDIK/Natuurkunde%20Excel%20files/Numeriek%20rekene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8">
          <cell r="E8" t="str">
            <v>ds</v>
          </cell>
          <cell r="F8" t="str">
            <v>s</v>
          </cell>
        </row>
        <row r="9">
          <cell r="D9">
            <v>0</v>
          </cell>
          <cell r="E9" t="str">
            <v>-</v>
          </cell>
          <cell r="F9">
            <v>0</v>
          </cell>
        </row>
        <row r="10">
          <cell r="D10">
            <v>0.5</v>
          </cell>
          <cell r="E10">
            <v>2.5</v>
          </cell>
          <cell r="F10">
            <v>2.5</v>
          </cell>
        </row>
        <row r="11">
          <cell r="D11">
            <v>1</v>
          </cell>
          <cell r="E11">
            <v>2.5</v>
          </cell>
          <cell r="F11">
            <v>5</v>
          </cell>
        </row>
        <row r="12">
          <cell r="D12">
            <v>1.5</v>
          </cell>
          <cell r="E12">
            <v>2.5</v>
          </cell>
          <cell r="F12">
            <v>7.5</v>
          </cell>
        </row>
        <row r="13">
          <cell r="D13">
            <v>2</v>
          </cell>
          <cell r="E13">
            <v>2.5</v>
          </cell>
          <cell r="F13">
            <v>10</v>
          </cell>
        </row>
        <row r="14">
          <cell r="D14">
            <v>2.5</v>
          </cell>
          <cell r="E14">
            <v>2.5</v>
          </cell>
          <cell r="F14">
            <v>12.5</v>
          </cell>
        </row>
        <row r="15">
          <cell r="D15">
            <v>3</v>
          </cell>
          <cell r="E15">
            <v>2.5</v>
          </cell>
          <cell r="F15">
            <v>15</v>
          </cell>
        </row>
        <row r="16">
          <cell r="D16">
            <v>3.5</v>
          </cell>
          <cell r="E16">
            <v>2.5</v>
          </cell>
          <cell r="F16">
            <v>17.5</v>
          </cell>
        </row>
        <row r="17">
          <cell r="D17">
            <v>4</v>
          </cell>
          <cell r="E17">
            <v>2.5</v>
          </cell>
          <cell r="F17">
            <v>20</v>
          </cell>
        </row>
        <row r="18">
          <cell r="D18">
            <v>4.5</v>
          </cell>
          <cell r="E18">
            <v>2.5</v>
          </cell>
          <cell r="F18">
            <v>22.5</v>
          </cell>
        </row>
        <row r="19">
          <cell r="D19">
            <v>5</v>
          </cell>
          <cell r="E19">
            <v>2.5</v>
          </cell>
          <cell r="F19">
            <v>25</v>
          </cell>
        </row>
        <row r="43">
          <cell r="D43" t="str">
            <v>t</v>
          </cell>
          <cell r="E43" t="str">
            <v>dv</v>
          </cell>
          <cell r="F43" t="str">
            <v>v+dv</v>
          </cell>
          <cell r="G43" t="str">
            <v>ds</v>
          </cell>
          <cell r="H43" t="str">
            <v>s</v>
          </cell>
          <cell r="I43" t="str">
            <v>1/2 a t^2</v>
          </cell>
          <cell r="J43" t="str">
            <v>AF</v>
          </cell>
        </row>
        <row r="44">
          <cell r="C44">
            <v>0</v>
          </cell>
          <cell r="D44">
            <v>0</v>
          </cell>
          <cell r="E44" t="str">
            <v>-</v>
          </cell>
          <cell r="F44">
            <v>0</v>
          </cell>
          <cell r="G44" t="str">
            <v>-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1</v>
          </cell>
          <cell r="D45">
            <v>1</v>
          </cell>
          <cell r="E45">
            <v>9.81</v>
          </cell>
          <cell r="F45">
            <v>9.81</v>
          </cell>
          <cell r="G45">
            <v>9.81</v>
          </cell>
          <cell r="H45">
            <v>9.81</v>
          </cell>
          <cell r="I45">
            <v>4.9050000000000002</v>
          </cell>
          <cell r="J45">
            <v>4.9050000000000002</v>
          </cell>
        </row>
        <row r="46">
          <cell r="C46">
            <v>2</v>
          </cell>
          <cell r="D46">
            <v>2</v>
          </cell>
          <cell r="E46">
            <v>9.81</v>
          </cell>
          <cell r="F46">
            <v>19.62</v>
          </cell>
          <cell r="G46">
            <v>19.62</v>
          </cell>
          <cell r="H46">
            <v>29.43</v>
          </cell>
          <cell r="I46">
            <v>19.62</v>
          </cell>
          <cell r="J46">
            <v>9.8099999999999987</v>
          </cell>
        </row>
        <row r="47">
          <cell r="C47">
            <v>3</v>
          </cell>
          <cell r="D47">
            <v>3</v>
          </cell>
          <cell r="E47">
            <v>9.81</v>
          </cell>
          <cell r="F47">
            <v>29.43</v>
          </cell>
          <cell r="G47">
            <v>29.43</v>
          </cell>
          <cell r="H47">
            <v>58.86</v>
          </cell>
          <cell r="I47">
            <v>44.145000000000003</v>
          </cell>
          <cell r="J47">
            <v>14.714999999999996</v>
          </cell>
        </row>
        <row r="48">
          <cell r="C48">
            <v>4</v>
          </cell>
          <cell r="D48">
            <v>4</v>
          </cell>
          <cell r="E48">
            <v>9.81</v>
          </cell>
          <cell r="F48">
            <v>39.24</v>
          </cell>
          <cell r="G48">
            <v>39.24</v>
          </cell>
          <cell r="H48">
            <v>98.1</v>
          </cell>
          <cell r="I48">
            <v>78.48</v>
          </cell>
          <cell r="J48">
            <v>19.61999999999999</v>
          </cell>
        </row>
        <row r="49">
          <cell r="C49">
            <v>5</v>
          </cell>
          <cell r="D49">
            <v>5</v>
          </cell>
          <cell r="E49">
            <v>9.81</v>
          </cell>
          <cell r="F49">
            <v>49.050000000000004</v>
          </cell>
          <cell r="G49">
            <v>49.050000000000004</v>
          </cell>
          <cell r="H49">
            <v>147.15</v>
          </cell>
          <cell r="I49">
            <v>122.625</v>
          </cell>
          <cell r="J49">
            <v>24.525000000000006</v>
          </cell>
        </row>
        <row r="50">
          <cell r="C50">
            <v>6</v>
          </cell>
          <cell r="D50">
            <v>6</v>
          </cell>
          <cell r="E50">
            <v>9.81</v>
          </cell>
          <cell r="F50">
            <v>58.860000000000007</v>
          </cell>
          <cell r="G50">
            <v>58.860000000000007</v>
          </cell>
          <cell r="H50">
            <v>206.01000000000002</v>
          </cell>
          <cell r="I50">
            <v>176.58</v>
          </cell>
          <cell r="J50">
            <v>29.430000000000007</v>
          </cell>
        </row>
        <row r="51">
          <cell r="C51">
            <v>7</v>
          </cell>
          <cell r="D51">
            <v>7</v>
          </cell>
          <cell r="E51">
            <v>9.81</v>
          </cell>
          <cell r="F51">
            <v>68.67</v>
          </cell>
          <cell r="G51">
            <v>68.67</v>
          </cell>
          <cell r="H51">
            <v>274.68</v>
          </cell>
          <cell r="I51">
            <v>240.345</v>
          </cell>
          <cell r="J51">
            <v>34.335000000000008</v>
          </cell>
        </row>
        <row r="52">
          <cell r="C52">
            <v>8</v>
          </cell>
          <cell r="D52">
            <v>8</v>
          </cell>
          <cell r="E52">
            <v>9.81</v>
          </cell>
          <cell r="F52">
            <v>78.48</v>
          </cell>
          <cell r="G52">
            <v>78.48</v>
          </cell>
          <cell r="H52">
            <v>353.16</v>
          </cell>
          <cell r="I52">
            <v>313.92</v>
          </cell>
          <cell r="J52">
            <v>39.240000000000009</v>
          </cell>
        </row>
        <row r="53">
          <cell r="C53">
            <v>9</v>
          </cell>
          <cell r="D53">
            <v>9</v>
          </cell>
          <cell r="E53">
            <v>9.81</v>
          </cell>
          <cell r="F53">
            <v>88.29</v>
          </cell>
          <cell r="G53">
            <v>88.29</v>
          </cell>
          <cell r="H53">
            <v>441.45000000000005</v>
          </cell>
          <cell r="I53">
            <v>397.30500000000001</v>
          </cell>
          <cell r="J53">
            <v>44.145000000000039</v>
          </cell>
        </row>
        <row r="54">
          <cell r="C54">
            <v>10</v>
          </cell>
          <cell r="D54">
            <v>10</v>
          </cell>
          <cell r="E54">
            <v>9.81</v>
          </cell>
          <cell r="F54">
            <v>98.100000000000009</v>
          </cell>
          <cell r="G54">
            <v>98.100000000000009</v>
          </cell>
          <cell r="H54">
            <v>539.55000000000007</v>
          </cell>
          <cell r="I54">
            <v>490.5</v>
          </cell>
          <cell r="J54">
            <v>49.050000000000068</v>
          </cell>
        </row>
        <row r="158">
          <cell r="D158" t="str">
            <v>t</v>
          </cell>
          <cell r="E158" t="str">
            <v>dv</v>
          </cell>
          <cell r="F158" t="str">
            <v>v+dv</v>
          </cell>
          <cell r="H158" t="str">
            <v>ds</v>
          </cell>
          <cell r="I158" t="str">
            <v>s</v>
          </cell>
          <cell r="J158" t="str">
            <v>1/2 a t^2</v>
          </cell>
          <cell r="K158" t="str">
            <v>AF</v>
          </cell>
        </row>
        <row r="159">
          <cell r="C159">
            <v>0</v>
          </cell>
          <cell r="D159">
            <v>0</v>
          </cell>
          <cell r="E159" t="str">
            <v>-</v>
          </cell>
          <cell r="F159">
            <v>0</v>
          </cell>
          <cell r="H159" t="str">
            <v>-</v>
          </cell>
          <cell r="I159">
            <v>0</v>
          </cell>
          <cell r="J159">
            <v>0</v>
          </cell>
          <cell r="K159">
            <v>0</v>
          </cell>
        </row>
        <row r="160">
          <cell r="C160">
            <v>1</v>
          </cell>
          <cell r="D160">
            <v>1</v>
          </cell>
          <cell r="E160">
            <v>9.81</v>
          </cell>
          <cell r="F160">
            <v>9.81</v>
          </cell>
          <cell r="H160">
            <v>4.9050000000000002</v>
          </cell>
          <cell r="I160">
            <v>4.9050000000000002</v>
          </cell>
          <cell r="J160">
            <v>4.9050000000000002</v>
          </cell>
          <cell r="K160">
            <v>0</v>
          </cell>
        </row>
        <row r="161">
          <cell r="C161">
            <v>2</v>
          </cell>
          <cell r="D161">
            <v>2</v>
          </cell>
          <cell r="E161">
            <v>9.81</v>
          </cell>
          <cell r="F161">
            <v>19.62</v>
          </cell>
          <cell r="H161">
            <v>14.715</v>
          </cell>
          <cell r="I161">
            <v>19.62</v>
          </cell>
          <cell r="J161">
            <v>19.62</v>
          </cell>
          <cell r="K161">
            <v>0</v>
          </cell>
        </row>
        <row r="162">
          <cell r="C162">
            <v>3</v>
          </cell>
          <cell r="D162">
            <v>3</v>
          </cell>
          <cell r="E162">
            <v>9.81</v>
          </cell>
          <cell r="F162">
            <v>29.43</v>
          </cell>
          <cell r="H162">
            <v>24.524999999999999</v>
          </cell>
          <cell r="I162">
            <v>44.144999999999996</v>
          </cell>
          <cell r="J162">
            <v>44.145000000000003</v>
          </cell>
          <cell r="K162">
            <v>0</v>
          </cell>
        </row>
        <row r="163">
          <cell r="C163">
            <v>4</v>
          </cell>
          <cell r="D163">
            <v>4</v>
          </cell>
          <cell r="E163">
            <v>9.81</v>
          </cell>
          <cell r="F163">
            <v>39.24</v>
          </cell>
          <cell r="H163">
            <v>34.335000000000001</v>
          </cell>
          <cell r="I163">
            <v>78.47999999999999</v>
          </cell>
          <cell r="J163">
            <v>78.48</v>
          </cell>
          <cell r="K163">
            <v>0</v>
          </cell>
        </row>
        <row r="164">
          <cell r="C164">
            <v>5</v>
          </cell>
          <cell r="D164">
            <v>5</v>
          </cell>
          <cell r="E164">
            <v>9.81</v>
          </cell>
          <cell r="F164">
            <v>49.050000000000004</v>
          </cell>
          <cell r="H164">
            <v>44.145000000000003</v>
          </cell>
          <cell r="I164">
            <v>122.625</v>
          </cell>
          <cell r="J164">
            <v>122.625</v>
          </cell>
          <cell r="K164">
            <v>0</v>
          </cell>
        </row>
        <row r="165">
          <cell r="C165">
            <v>6</v>
          </cell>
          <cell r="D165">
            <v>6</v>
          </cell>
          <cell r="E165">
            <v>9.81</v>
          </cell>
          <cell r="F165">
            <v>58.860000000000007</v>
          </cell>
          <cell r="H165">
            <v>53.955000000000005</v>
          </cell>
          <cell r="I165">
            <v>176.58</v>
          </cell>
          <cell r="J165">
            <v>176.58</v>
          </cell>
          <cell r="K165">
            <v>0</v>
          </cell>
        </row>
        <row r="166">
          <cell r="C166">
            <v>7</v>
          </cell>
          <cell r="D166">
            <v>7</v>
          </cell>
          <cell r="E166">
            <v>9.81</v>
          </cell>
          <cell r="F166">
            <v>68.67</v>
          </cell>
          <cell r="H166">
            <v>63.765000000000001</v>
          </cell>
          <cell r="I166">
            <v>240.34500000000003</v>
          </cell>
          <cell r="J166">
            <v>240.345</v>
          </cell>
          <cell r="K166">
            <v>0</v>
          </cell>
        </row>
        <row r="167">
          <cell r="C167">
            <v>8</v>
          </cell>
          <cell r="D167">
            <v>8</v>
          </cell>
          <cell r="E167">
            <v>9.81</v>
          </cell>
          <cell r="F167">
            <v>78.48</v>
          </cell>
          <cell r="H167">
            <v>73.575000000000003</v>
          </cell>
          <cell r="I167">
            <v>313.92</v>
          </cell>
          <cell r="J167">
            <v>313.92</v>
          </cell>
          <cell r="K167">
            <v>0</v>
          </cell>
        </row>
        <row r="168">
          <cell r="C168">
            <v>9</v>
          </cell>
          <cell r="D168">
            <v>9</v>
          </cell>
          <cell r="E168">
            <v>9.81</v>
          </cell>
          <cell r="F168">
            <v>88.29</v>
          </cell>
          <cell r="H168">
            <v>83.385000000000005</v>
          </cell>
          <cell r="I168">
            <v>397.30500000000001</v>
          </cell>
          <cell r="J168">
            <v>397.30500000000001</v>
          </cell>
          <cell r="K168">
            <v>0</v>
          </cell>
        </row>
        <row r="169">
          <cell r="C169">
            <v>10</v>
          </cell>
          <cell r="D169">
            <v>10</v>
          </cell>
          <cell r="E169">
            <v>9.81</v>
          </cell>
          <cell r="F169">
            <v>98.100000000000009</v>
          </cell>
          <cell r="H169">
            <v>93.195000000000007</v>
          </cell>
          <cell r="I169">
            <v>490.5</v>
          </cell>
          <cell r="J169">
            <v>490.5</v>
          </cell>
          <cell r="K169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n.wikipedia.org/wiki/Trapezoidal_rule" TargetMode="External"/><Relationship Id="rId3" Type="http://schemas.openxmlformats.org/officeDocument/2006/relationships/hyperlink" Target="http://en.wikipedia.org/wiki/Numerical_integration" TargetMode="External"/><Relationship Id="rId7" Type="http://schemas.openxmlformats.org/officeDocument/2006/relationships/hyperlink" Target="http://en.wikipedia.org/wiki/Rectangle_method" TargetMode="External"/><Relationship Id="rId2" Type="http://schemas.openxmlformats.org/officeDocument/2006/relationships/hyperlink" Target="http://nl.wikipedia.org/wiki/Newton-Raphson" TargetMode="External"/><Relationship Id="rId1" Type="http://schemas.openxmlformats.org/officeDocument/2006/relationships/hyperlink" Target="http://nl.wikipedia.org/wiki/Numeriek" TargetMode="External"/><Relationship Id="rId6" Type="http://schemas.openxmlformats.org/officeDocument/2006/relationships/hyperlink" Target="http://en.wikipedia.org/wiki/Runge%E2%80%93Kutta_methods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en.wikipedia.org/wiki/Numerical_ordinary_differential_equations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nl.wikipedia.org/wiki/Differentiaalvergelijking" TargetMode="External"/><Relationship Id="rId9" Type="http://schemas.openxmlformats.org/officeDocument/2006/relationships/hyperlink" Target="http://nl.wikipedia.org/wiki/Riemannintegrati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workbookViewId="0">
      <selection activeCell="J141" sqref="J141"/>
    </sheetView>
  </sheetViews>
  <sheetFormatPr defaultRowHeight="14.4"/>
  <sheetData>
    <row r="1" spans="1:1">
      <c r="A1" s="3" t="s">
        <v>2</v>
      </c>
    </row>
    <row r="2" spans="1:1">
      <c r="A2" s="3"/>
    </row>
    <row r="3" spans="1:1">
      <c r="A3" s="2" t="s">
        <v>10</v>
      </c>
    </row>
    <row r="4" spans="1:1">
      <c r="A4" s="2" t="s">
        <v>104</v>
      </c>
    </row>
    <row r="5" spans="1:1">
      <c r="A5" s="2" t="s">
        <v>11</v>
      </c>
    </row>
    <row r="6" spans="1:1">
      <c r="A6" s="2" t="s">
        <v>12</v>
      </c>
    </row>
    <row r="7" spans="1:1">
      <c r="A7" s="2" t="s">
        <v>13</v>
      </c>
    </row>
    <row r="8" spans="1:1">
      <c r="A8" s="2" t="s">
        <v>14</v>
      </c>
    </row>
    <row r="10" spans="1:1">
      <c r="A10" s="2" t="s">
        <v>105</v>
      </c>
    </row>
    <row r="11" spans="1:1">
      <c r="A11" s="2" t="s">
        <v>15</v>
      </c>
    </row>
    <row r="12" spans="1:1">
      <c r="A12" s="2"/>
    </row>
    <row r="13" spans="1:1">
      <c r="A13" s="2" t="s">
        <v>106</v>
      </c>
    </row>
    <row r="14" spans="1:1">
      <c r="A14" s="2" t="s">
        <v>16</v>
      </c>
    </row>
    <row r="15" spans="1:1">
      <c r="A15" s="2" t="s">
        <v>17</v>
      </c>
    </row>
    <row r="16" spans="1:1">
      <c r="A16" s="2" t="s">
        <v>18</v>
      </c>
    </row>
    <row r="17" spans="1:2">
      <c r="A17" s="2"/>
    </row>
    <row r="18" spans="1:2">
      <c r="A18" s="2" t="s">
        <v>19</v>
      </c>
    </row>
    <row r="19" spans="1:2">
      <c r="A19" s="2"/>
    </row>
    <row r="20" spans="1:2">
      <c r="A20" s="2" t="s">
        <v>20</v>
      </c>
    </row>
    <row r="21" spans="1:2">
      <c r="A21" s="2" t="s">
        <v>21</v>
      </c>
    </row>
    <row r="22" spans="1:2">
      <c r="A22" s="2"/>
    </row>
    <row r="23" spans="1:2">
      <c r="A23" s="3" t="s">
        <v>30</v>
      </c>
    </row>
    <row r="24" spans="1:2">
      <c r="A24" s="4"/>
    </row>
    <row r="25" spans="1:2">
      <c r="A25" s="8" t="s">
        <v>1</v>
      </c>
      <c r="B25" s="2" t="s">
        <v>2</v>
      </c>
    </row>
    <row r="26" spans="1:2">
      <c r="A26" s="9" t="s">
        <v>0</v>
      </c>
      <c r="B26" s="2" t="s">
        <v>22</v>
      </c>
    </row>
    <row r="27" spans="1:2">
      <c r="A27" s="1"/>
    </row>
    <row r="28" spans="1:2">
      <c r="A28" s="5" t="s">
        <v>31</v>
      </c>
    </row>
    <row r="29" spans="1:2">
      <c r="A29" s="5"/>
    </row>
    <row r="30" spans="1:2">
      <c r="A30" s="6" t="s">
        <v>107</v>
      </c>
    </row>
    <row r="31" spans="1:2">
      <c r="A31" s="1"/>
    </row>
    <row r="32" spans="1:2">
      <c r="A32" s="8" t="s">
        <v>5</v>
      </c>
      <c r="B32" s="2" t="s">
        <v>23</v>
      </c>
    </row>
    <row r="33" spans="1:2">
      <c r="A33" s="9" t="s">
        <v>7</v>
      </c>
      <c r="B33" s="2" t="s">
        <v>24</v>
      </c>
    </row>
    <row r="34" spans="1:2">
      <c r="A34" s="8" t="s">
        <v>8</v>
      </c>
      <c r="B34" s="2" t="s">
        <v>25</v>
      </c>
    </row>
    <row r="35" spans="1:2">
      <c r="A35" s="9" t="s">
        <v>9</v>
      </c>
      <c r="B35" s="2" t="s">
        <v>26</v>
      </c>
    </row>
    <row r="38" spans="1:2">
      <c r="A38" s="3" t="s">
        <v>32</v>
      </c>
    </row>
    <row r="39" spans="1:2">
      <c r="A39" s="3"/>
    </row>
    <row r="40" spans="1:2">
      <c r="A40" s="2" t="s">
        <v>108</v>
      </c>
    </row>
    <row r="41" spans="1:2">
      <c r="A41" s="2" t="s">
        <v>33</v>
      </c>
    </row>
    <row r="42" spans="1:2">
      <c r="A42" s="2"/>
    </row>
    <row r="43" spans="1:2">
      <c r="A43" s="2" t="s">
        <v>41</v>
      </c>
    </row>
    <row r="44" spans="1:2">
      <c r="A44" s="2"/>
    </row>
    <row r="45" spans="1:2" ht="16.2">
      <c r="A45" s="2" t="s">
        <v>109</v>
      </c>
    </row>
    <row r="46" spans="1:2">
      <c r="A46" s="2"/>
    </row>
    <row r="47" spans="1:2">
      <c r="A47" s="2" t="s">
        <v>34</v>
      </c>
    </row>
    <row r="48" spans="1:2">
      <c r="A48" s="2"/>
    </row>
    <row r="49" spans="1:6">
      <c r="A49" s="2" t="s">
        <v>35</v>
      </c>
      <c r="F49" s="2" t="s">
        <v>39</v>
      </c>
    </row>
    <row r="50" spans="1:6" ht="16.2">
      <c r="A50" s="2" t="s">
        <v>36</v>
      </c>
      <c r="F50" s="2" t="s">
        <v>40</v>
      </c>
    </row>
    <row r="51" spans="1:6">
      <c r="A51" s="2"/>
    </row>
    <row r="52" spans="1:6" ht="16.2">
      <c r="A52" s="2" t="s">
        <v>37</v>
      </c>
    </row>
    <row r="53" spans="1:6">
      <c r="A53" s="2"/>
    </row>
    <row r="54" spans="1:6">
      <c r="A54" s="2" t="s">
        <v>38</v>
      </c>
    </row>
    <row r="55" spans="1:6">
      <c r="A55" s="2" t="s">
        <v>110</v>
      </c>
    </row>
    <row r="56" spans="1:6">
      <c r="A56" s="2" t="s">
        <v>111</v>
      </c>
    </row>
    <row r="57" spans="1:6" ht="16.2">
      <c r="A57" s="2" t="s">
        <v>44</v>
      </c>
    </row>
    <row r="58" spans="1:6">
      <c r="A58" s="2"/>
    </row>
    <row r="59" spans="1:6">
      <c r="A59" s="2" t="s">
        <v>112</v>
      </c>
    </row>
    <row r="60" spans="1:6">
      <c r="A60" s="2"/>
    </row>
    <row r="61" spans="1:6">
      <c r="A61" s="2" t="s">
        <v>42</v>
      </c>
    </row>
    <row r="62" spans="1:6">
      <c r="A62" s="2" t="s">
        <v>43</v>
      </c>
    </row>
    <row r="63" spans="1:6">
      <c r="A63" s="2"/>
    </row>
    <row r="64" spans="1:6">
      <c r="A64" s="2" t="s">
        <v>48</v>
      </c>
    </row>
    <row r="65" spans="1:6">
      <c r="A65" s="2"/>
    </row>
    <row r="66" spans="1:6">
      <c r="A66" s="2"/>
    </row>
    <row r="67" spans="1:6">
      <c r="A67" s="2" t="s">
        <v>45</v>
      </c>
    </row>
    <row r="68" spans="1:6">
      <c r="A68" s="2"/>
    </row>
    <row r="69" spans="1:6" ht="16.8">
      <c r="A69" s="2" t="s">
        <v>47</v>
      </c>
      <c r="F69" s="2" t="s">
        <v>46</v>
      </c>
    </row>
    <row r="70" spans="1:6">
      <c r="A70" s="2"/>
    </row>
    <row r="71" spans="1:6">
      <c r="A71" s="2" t="s">
        <v>49</v>
      </c>
    </row>
    <row r="72" spans="1:6">
      <c r="A72" s="2"/>
    </row>
    <row r="73" spans="1:6">
      <c r="A73" s="2"/>
    </row>
    <row r="74" spans="1:6">
      <c r="A74" s="3" t="s">
        <v>50</v>
      </c>
    </row>
    <row r="75" spans="1:6">
      <c r="A75" s="2"/>
    </row>
    <row r="76" spans="1:6">
      <c r="A76" s="2" t="s">
        <v>51</v>
      </c>
    </row>
    <row r="77" spans="1:6">
      <c r="A77" s="2" t="s">
        <v>52</v>
      </c>
    </row>
    <row r="78" spans="1:6">
      <c r="A78" s="2" t="s">
        <v>113</v>
      </c>
    </row>
    <row r="79" spans="1:6">
      <c r="A79" s="2"/>
    </row>
    <row r="80" spans="1:6">
      <c r="A80" s="2" t="s">
        <v>53</v>
      </c>
    </row>
    <row r="82" spans="1:2">
      <c r="A82" s="8" t="s">
        <v>3</v>
      </c>
      <c r="B82" s="2" t="s">
        <v>27</v>
      </c>
    </row>
    <row r="83" spans="1:2">
      <c r="A83" s="9" t="s">
        <v>4</v>
      </c>
      <c r="B83" s="2" t="s">
        <v>28</v>
      </c>
    </row>
    <row r="84" spans="1:2">
      <c r="A84" s="8" t="s">
        <v>6</v>
      </c>
      <c r="B84" s="2" t="s">
        <v>29</v>
      </c>
    </row>
    <row r="87" spans="1:2">
      <c r="A87" s="3" t="s">
        <v>66</v>
      </c>
    </row>
    <row r="89" spans="1:2">
      <c r="A89" s="2" t="s">
        <v>67</v>
      </c>
    </row>
    <row r="90" spans="1:2">
      <c r="A90" s="2" t="s">
        <v>68</v>
      </c>
    </row>
    <row r="93" spans="1:2">
      <c r="A93" s="3" t="s">
        <v>54</v>
      </c>
    </row>
    <row r="95" spans="1:2">
      <c r="A95" s="2" t="s">
        <v>69</v>
      </c>
    </row>
    <row r="96" spans="1:2">
      <c r="A96" s="2"/>
    </row>
    <row r="97" spans="1:7">
      <c r="A97" s="2" t="s">
        <v>55</v>
      </c>
    </row>
    <row r="98" spans="1:7">
      <c r="A98" s="2" t="s">
        <v>56</v>
      </c>
    </row>
    <row r="99" spans="1:7">
      <c r="A99" s="2" t="s">
        <v>57</v>
      </c>
    </row>
    <row r="100" spans="1:7">
      <c r="A100" s="2" t="s">
        <v>58</v>
      </c>
    </row>
    <row r="102" spans="1:7" ht="16.2">
      <c r="A102" s="2" t="s">
        <v>63</v>
      </c>
    </row>
    <row r="104" spans="1:7">
      <c r="B104" s="7" t="s">
        <v>59</v>
      </c>
      <c r="C104" s="7" t="s">
        <v>60</v>
      </c>
      <c r="E104" s="2" t="s">
        <v>62</v>
      </c>
    </row>
    <row r="105" spans="1:7">
      <c r="B105" s="7">
        <v>-4</v>
      </c>
      <c r="C105" s="7">
        <f>2*B105^2+4*B105-3</f>
        <v>13</v>
      </c>
      <c r="E105" s="2" t="s">
        <v>61</v>
      </c>
    </row>
    <row r="107" spans="1:7">
      <c r="B107" s="7">
        <v>0.58113871229178649</v>
      </c>
      <c r="C107" s="7">
        <v>-7.4498454250004897E-7</v>
      </c>
      <c r="D107" s="2" t="s">
        <v>64</v>
      </c>
      <c r="G107" s="2" t="s">
        <v>70</v>
      </c>
    </row>
    <row r="108" spans="1:7">
      <c r="B108" s="7">
        <v>-2.5811387549400089</v>
      </c>
      <c r="C108" s="7">
        <f>2*B108^2+4*B108-3</f>
        <v>-4.7525351654087444E-7</v>
      </c>
      <c r="D108" s="2" t="s">
        <v>65</v>
      </c>
      <c r="G108" s="2" t="s">
        <v>71</v>
      </c>
    </row>
    <row r="111" spans="1:7">
      <c r="A111" s="3" t="s">
        <v>72</v>
      </c>
    </row>
    <row r="113" spans="1:1">
      <c r="A113" s="2" t="s">
        <v>73</v>
      </c>
    </row>
    <row r="114" spans="1:1">
      <c r="A114" s="2" t="s">
        <v>74</v>
      </c>
    </row>
    <row r="115" spans="1:1">
      <c r="A115" s="2" t="s">
        <v>75</v>
      </c>
    </row>
    <row r="116" spans="1:1">
      <c r="A116" s="2" t="s">
        <v>76</v>
      </c>
    </row>
    <row r="119" spans="1:1">
      <c r="A119" s="3" t="s">
        <v>100</v>
      </c>
    </row>
    <row r="121" spans="1:1">
      <c r="A121" s="2" t="s">
        <v>77</v>
      </c>
    </row>
    <row r="122" spans="1:1">
      <c r="A122" s="2" t="s">
        <v>78</v>
      </c>
    </row>
    <row r="123" spans="1:1">
      <c r="A123" s="2" t="s">
        <v>79</v>
      </c>
    </row>
    <row r="124" spans="1:1">
      <c r="A124" s="2" t="s">
        <v>80</v>
      </c>
    </row>
    <row r="125" spans="1:1">
      <c r="A125" s="2" t="s">
        <v>101</v>
      </c>
    </row>
    <row r="126" spans="1:1">
      <c r="A126" s="2" t="s">
        <v>102</v>
      </c>
    </row>
    <row r="127" spans="1:1">
      <c r="A127" s="2"/>
    </row>
    <row r="128" spans="1:1">
      <c r="A128" s="2" t="s">
        <v>81</v>
      </c>
    </row>
    <row r="130" spans="1:1">
      <c r="A130" s="2" t="s">
        <v>82</v>
      </c>
    </row>
    <row r="131" spans="1:1" ht="15.6">
      <c r="A131" s="2" t="s">
        <v>83</v>
      </c>
    </row>
    <row r="132" spans="1:1" ht="15.6">
      <c r="A132" s="2" t="s">
        <v>84</v>
      </c>
    </row>
    <row r="133" spans="1:1">
      <c r="A133" s="2" t="s">
        <v>85</v>
      </c>
    </row>
    <row r="134" spans="1:1">
      <c r="A134" s="2" t="s">
        <v>86</v>
      </c>
    </row>
    <row r="135" spans="1:1">
      <c r="A135" s="2" t="s">
        <v>87</v>
      </c>
    </row>
    <row r="137" spans="1:1">
      <c r="A137" s="2" t="s">
        <v>88</v>
      </c>
    </row>
    <row r="139" spans="1:1">
      <c r="A139" s="2" t="s">
        <v>89</v>
      </c>
    </row>
    <row r="140" spans="1:1">
      <c r="A140" s="2" t="s">
        <v>90</v>
      </c>
    </row>
    <row r="142" spans="1:1">
      <c r="A142" s="2" t="s">
        <v>114</v>
      </c>
    </row>
    <row r="143" spans="1:1">
      <c r="A143" s="2" t="s">
        <v>94</v>
      </c>
    </row>
    <row r="144" spans="1:1">
      <c r="A144" s="2" t="s">
        <v>95</v>
      </c>
    </row>
    <row r="145" spans="1:1">
      <c r="A145" s="2"/>
    </row>
    <row r="146" spans="1:1">
      <c r="A146" s="2" t="s">
        <v>115</v>
      </c>
    </row>
    <row r="148" spans="1:1">
      <c r="A148" s="3" t="s">
        <v>91</v>
      </c>
    </row>
    <row r="150" spans="1:1">
      <c r="A150" s="2" t="s">
        <v>97</v>
      </c>
    </row>
    <row r="151" spans="1:1">
      <c r="A151" s="2" t="s">
        <v>98</v>
      </c>
    </row>
    <row r="153" spans="1:1">
      <c r="A153" s="2" t="s">
        <v>99</v>
      </c>
    </row>
    <row r="154" spans="1:1">
      <c r="A154" s="2" t="s">
        <v>92</v>
      </c>
    </row>
    <row r="155" spans="1:1">
      <c r="A155" s="2" t="s">
        <v>93</v>
      </c>
    </row>
    <row r="156" spans="1:1">
      <c r="A156" s="2" t="s">
        <v>96</v>
      </c>
    </row>
    <row r="157" spans="1:1">
      <c r="A157" s="2" t="s">
        <v>103</v>
      </c>
    </row>
  </sheetData>
  <hyperlinks>
    <hyperlink ref="A25" r:id="rId1"/>
    <hyperlink ref="A26" r:id="rId2"/>
    <hyperlink ref="A32" r:id="rId3"/>
    <hyperlink ref="A82" r:id="rId4"/>
    <hyperlink ref="A83" r:id="rId5"/>
    <hyperlink ref="A84" r:id="rId6"/>
    <hyperlink ref="A33" r:id="rId7"/>
    <hyperlink ref="A34" r:id="rId8"/>
    <hyperlink ref="A35" r:id="rId9"/>
  </hyperlinks>
  <pageMargins left="0.7" right="0.7" top="0.75" bottom="0.75" header="0.3" footer="0.3"/>
  <pageSetup paperSize="9"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60"/>
  <sheetViews>
    <sheetView workbookViewId="0">
      <selection activeCell="F31" sqref="F31"/>
    </sheetView>
  </sheetViews>
  <sheetFormatPr defaultColWidth="9.109375" defaultRowHeight="15.6"/>
  <cols>
    <col min="1" max="1" width="9.109375" style="10"/>
    <col min="2" max="2" width="14" style="10" customWidth="1"/>
    <col min="3" max="3" width="9.109375" style="10"/>
    <col min="4" max="7" width="9.109375" style="11"/>
    <col min="8" max="9" width="9.109375" style="10"/>
    <col min="10" max="11" width="9.109375" style="11"/>
    <col min="12" max="16384" width="9.109375" style="10"/>
  </cols>
  <sheetData>
    <row r="3" spans="1:7">
      <c r="A3" s="10" t="s">
        <v>116</v>
      </c>
    </row>
    <row r="5" spans="1:7">
      <c r="A5" s="10" t="s">
        <v>117</v>
      </c>
      <c r="C5" s="10" t="s">
        <v>118</v>
      </c>
      <c r="D5" s="11" t="s">
        <v>119</v>
      </c>
      <c r="E5" s="11" t="s">
        <v>120</v>
      </c>
      <c r="F5" s="11" t="s">
        <v>121</v>
      </c>
      <c r="G5" s="11" t="s">
        <v>122</v>
      </c>
    </row>
    <row r="6" spans="1:7">
      <c r="D6" s="11">
        <v>0.5</v>
      </c>
      <c r="E6" s="11">
        <v>5</v>
      </c>
      <c r="F6" s="11">
        <v>0</v>
      </c>
      <c r="G6" s="10"/>
    </row>
    <row r="7" spans="1:7">
      <c r="A7" s="10" t="s">
        <v>123</v>
      </c>
      <c r="G7" s="10"/>
    </row>
    <row r="8" spans="1:7">
      <c r="A8" s="10" t="s">
        <v>124</v>
      </c>
      <c r="E8" s="11" t="s">
        <v>125</v>
      </c>
      <c r="F8" s="11" t="s">
        <v>126</v>
      </c>
      <c r="G8" s="11" t="s">
        <v>127</v>
      </c>
    </row>
    <row r="9" spans="1:7">
      <c r="A9" s="10" t="s">
        <v>128</v>
      </c>
      <c r="C9" s="10">
        <v>0</v>
      </c>
      <c r="D9" s="11">
        <f>0</f>
        <v>0</v>
      </c>
      <c r="E9" s="11" t="s">
        <v>129</v>
      </c>
      <c r="F9" s="11">
        <v>0</v>
      </c>
      <c r="G9" s="11">
        <f t="shared" ref="G9:G19" si="0">$E$6*D9</f>
        <v>0</v>
      </c>
    </row>
    <row r="10" spans="1:7">
      <c r="C10" s="10">
        <v>1</v>
      </c>
      <c r="D10" s="11">
        <f t="shared" ref="D10:D19" si="1">D9+$D$6</f>
        <v>0.5</v>
      </c>
      <c r="E10" s="11">
        <f>E6*D10</f>
        <v>2.5</v>
      </c>
      <c r="F10" s="11">
        <f>F9+E10</f>
        <v>2.5</v>
      </c>
      <c r="G10" s="11">
        <f t="shared" si="0"/>
        <v>2.5</v>
      </c>
    </row>
    <row r="11" spans="1:7">
      <c r="C11" s="10">
        <f>C10+1</f>
        <v>2</v>
      </c>
      <c r="D11" s="11">
        <f t="shared" si="1"/>
        <v>1</v>
      </c>
      <c r="E11" s="11">
        <f>E10</f>
        <v>2.5</v>
      </c>
      <c r="F11" s="11">
        <f t="shared" ref="F11:F19" si="2">F10+E11</f>
        <v>5</v>
      </c>
      <c r="G11" s="11">
        <f t="shared" si="0"/>
        <v>5</v>
      </c>
    </row>
    <row r="12" spans="1:7">
      <c r="C12" s="10">
        <f t="shared" ref="C12:C19" si="3">C11+1</f>
        <v>3</v>
      </c>
      <c r="D12" s="11">
        <f t="shared" si="1"/>
        <v>1.5</v>
      </c>
      <c r="E12" s="11">
        <f t="shared" ref="E12:E19" si="4">E11</f>
        <v>2.5</v>
      </c>
      <c r="F12" s="11">
        <f t="shared" si="2"/>
        <v>7.5</v>
      </c>
      <c r="G12" s="11">
        <f t="shared" si="0"/>
        <v>7.5</v>
      </c>
    </row>
    <row r="13" spans="1:7">
      <c r="C13" s="10">
        <f t="shared" si="3"/>
        <v>4</v>
      </c>
      <c r="D13" s="11">
        <f t="shared" si="1"/>
        <v>2</v>
      </c>
      <c r="E13" s="11">
        <f t="shared" si="4"/>
        <v>2.5</v>
      </c>
      <c r="F13" s="11">
        <f t="shared" si="2"/>
        <v>10</v>
      </c>
      <c r="G13" s="11">
        <f t="shared" si="0"/>
        <v>10</v>
      </c>
    </row>
    <row r="14" spans="1:7">
      <c r="C14" s="10">
        <f t="shared" si="3"/>
        <v>5</v>
      </c>
      <c r="D14" s="11">
        <f t="shared" si="1"/>
        <v>2.5</v>
      </c>
      <c r="E14" s="11">
        <f t="shared" si="4"/>
        <v>2.5</v>
      </c>
      <c r="F14" s="11">
        <f t="shared" si="2"/>
        <v>12.5</v>
      </c>
      <c r="G14" s="11">
        <f t="shared" si="0"/>
        <v>12.5</v>
      </c>
    </row>
    <row r="15" spans="1:7">
      <c r="C15" s="10">
        <f t="shared" si="3"/>
        <v>6</v>
      </c>
      <c r="D15" s="11">
        <f t="shared" si="1"/>
        <v>3</v>
      </c>
      <c r="E15" s="11">
        <f t="shared" si="4"/>
        <v>2.5</v>
      </c>
      <c r="F15" s="11">
        <f t="shared" si="2"/>
        <v>15</v>
      </c>
      <c r="G15" s="11">
        <f t="shared" si="0"/>
        <v>15</v>
      </c>
    </row>
    <row r="16" spans="1:7">
      <c r="C16" s="10">
        <f t="shared" si="3"/>
        <v>7</v>
      </c>
      <c r="D16" s="11">
        <f t="shared" si="1"/>
        <v>3.5</v>
      </c>
      <c r="E16" s="11">
        <f t="shared" si="4"/>
        <v>2.5</v>
      </c>
      <c r="F16" s="11">
        <f t="shared" si="2"/>
        <v>17.5</v>
      </c>
      <c r="G16" s="11">
        <f t="shared" si="0"/>
        <v>17.5</v>
      </c>
    </row>
    <row r="17" spans="2:7">
      <c r="C17" s="10">
        <f t="shared" si="3"/>
        <v>8</v>
      </c>
      <c r="D17" s="11">
        <f t="shared" si="1"/>
        <v>4</v>
      </c>
      <c r="E17" s="11">
        <f t="shared" si="4"/>
        <v>2.5</v>
      </c>
      <c r="F17" s="11">
        <f t="shared" si="2"/>
        <v>20</v>
      </c>
      <c r="G17" s="11">
        <f t="shared" si="0"/>
        <v>20</v>
      </c>
    </row>
    <row r="18" spans="2:7">
      <c r="C18" s="10">
        <f t="shared" si="3"/>
        <v>9</v>
      </c>
      <c r="D18" s="11">
        <f t="shared" si="1"/>
        <v>4.5</v>
      </c>
      <c r="E18" s="11">
        <f t="shared" si="4"/>
        <v>2.5</v>
      </c>
      <c r="F18" s="11">
        <f t="shared" si="2"/>
        <v>22.5</v>
      </c>
      <c r="G18" s="11">
        <f t="shared" si="0"/>
        <v>22.5</v>
      </c>
    </row>
    <row r="19" spans="2:7">
      <c r="C19" s="10">
        <f t="shared" si="3"/>
        <v>10</v>
      </c>
      <c r="D19" s="11">
        <f t="shared" si="1"/>
        <v>5</v>
      </c>
      <c r="E19" s="11">
        <f t="shared" si="4"/>
        <v>2.5</v>
      </c>
      <c r="F19" s="11">
        <f t="shared" si="2"/>
        <v>25</v>
      </c>
      <c r="G19" s="11">
        <f t="shared" si="0"/>
        <v>25</v>
      </c>
    </row>
    <row r="23" spans="2:7">
      <c r="B23" s="10" t="s">
        <v>130</v>
      </c>
    </row>
    <row r="26" spans="2:7">
      <c r="B26" s="10" t="s">
        <v>131</v>
      </c>
    </row>
    <row r="38" spans="1:11">
      <c r="A38" s="10" t="s">
        <v>132</v>
      </c>
    </row>
    <row r="40" spans="1:11">
      <c r="A40" s="10" t="s">
        <v>133</v>
      </c>
      <c r="C40" s="10" t="s">
        <v>118</v>
      </c>
      <c r="D40" s="11" t="s">
        <v>119</v>
      </c>
      <c r="E40" s="11" t="s">
        <v>134</v>
      </c>
      <c r="F40" s="11" t="s">
        <v>135</v>
      </c>
      <c r="H40" s="11" t="s">
        <v>121</v>
      </c>
      <c r="I40" s="11" t="s">
        <v>122</v>
      </c>
      <c r="J40" s="12" t="s">
        <v>136</v>
      </c>
      <c r="K40" s="10"/>
    </row>
    <row r="41" spans="1:11">
      <c r="A41" s="10" t="s">
        <v>137</v>
      </c>
      <c r="D41" s="11">
        <v>1</v>
      </c>
      <c r="E41" s="11">
        <v>9.81</v>
      </c>
      <c r="F41" s="11">
        <v>0</v>
      </c>
      <c r="H41" s="11">
        <v>0</v>
      </c>
      <c r="I41" s="11"/>
      <c r="J41" s="11" t="s">
        <v>138</v>
      </c>
      <c r="K41" s="10"/>
    </row>
    <row r="42" spans="1:11">
      <c r="A42" s="10" t="s">
        <v>139</v>
      </c>
      <c r="H42" s="11"/>
      <c r="I42" s="11"/>
      <c r="K42" s="10"/>
    </row>
    <row r="43" spans="1:11">
      <c r="D43" s="11" t="s">
        <v>140</v>
      </c>
      <c r="E43" s="11" t="s">
        <v>141</v>
      </c>
      <c r="F43" s="11" t="s">
        <v>142</v>
      </c>
      <c r="G43" s="11" t="s">
        <v>125</v>
      </c>
      <c r="H43" s="11" t="s">
        <v>126</v>
      </c>
      <c r="I43" s="11" t="s">
        <v>143</v>
      </c>
      <c r="J43" s="11" t="s">
        <v>144</v>
      </c>
      <c r="K43" s="10"/>
    </row>
    <row r="44" spans="1:11">
      <c r="A44" s="10" t="s">
        <v>145</v>
      </c>
      <c r="C44" s="10">
        <v>0</v>
      </c>
      <c r="D44" s="11">
        <f>0</f>
        <v>0</v>
      </c>
      <c r="E44" s="11" t="s">
        <v>129</v>
      </c>
      <c r="F44" s="11">
        <v>0</v>
      </c>
      <c r="G44" s="11" t="s">
        <v>129</v>
      </c>
      <c r="H44" s="11">
        <v>0</v>
      </c>
      <c r="I44" s="11">
        <f t="shared" ref="I44:I107" si="5">$E$41*D44^2/2</f>
        <v>0</v>
      </c>
      <c r="J44" s="11">
        <v>0</v>
      </c>
      <c r="K44" s="10"/>
    </row>
    <row r="45" spans="1:11">
      <c r="A45" s="10" t="s">
        <v>146</v>
      </c>
      <c r="C45" s="10">
        <v>1</v>
      </c>
      <c r="D45" s="11">
        <f>D44+$D$41</f>
        <v>1</v>
      </c>
      <c r="E45" s="11">
        <f t="shared" ref="E45:E108" si="6">$E$41*$D$41</f>
        <v>9.81</v>
      </c>
      <c r="F45" s="11">
        <f>F44+E45</f>
        <v>9.81</v>
      </c>
      <c r="G45" s="11">
        <f t="shared" ref="G45:G108" si="7">$D$41*F45</f>
        <v>9.81</v>
      </c>
      <c r="H45" s="11">
        <f>H44+G45</f>
        <v>9.81</v>
      </c>
      <c r="I45" s="11">
        <f t="shared" si="5"/>
        <v>4.9050000000000002</v>
      </c>
      <c r="J45" s="13">
        <f>H45-I45</f>
        <v>4.9050000000000002</v>
      </c>
      <c r="K45" s="10"/>
    </row>
    <row r="46" spans="1:11">
      <c r="A46" s="10" t="s">
        <v>123</v>
      </c>
      <c r="C46" s="10">
        <f>C45+1</f>
        <v>2</v>
      </c>
      <c r="D46" s="11">
        <f t="shared" ref="D46:D109" si="8">D45+$D$41</f>
        <v>2</v>
      </c>
      <c r="E46" s="11">
        <f t="shared" si="6"/>
        <v>9.81</v>
      </c>
      <c r="F46" s="11">
        <f t="shared" ref="F46:F109" si="9">F45+E46</f>
        <v>19.62</v>
      </c>
      <c r="G46" s="11">
        <f t="shared" si="7"/>
        <v>19.62</v>
      </c>
      <c r="H46" s="11">
        <f t="shared" ref="H46:H109" si="10">H45+G46</f>
        <v>29.43</v>
      </c>
      <c r="I46" s="11">
        <f t="shared" si="5"/>
        <v>19.62</v>
      </c>
      <c r="J46" s="13">
        <f t="shared" ref="J46:J109" si="11">H46-I46</f>
        <v>9.8099999999999987</v>
      </c>
      <c r="K46" s="10"/>
    </row>
    <row r="47" spans="1:11">
      <c r="A47" s="10" t="s">
        <v>147</v>
      </c>
      <c r="C47" s="10">
        <f t="shared" ref="C47:C110" si="12">C46+1</f>
        <v>3</v>
      </c>
      <c r="D47" s="11">
        <f t="shared" si="8"/>
        <v>3</v>
      </c>
      <c r="E47" s="11">
        <f t="shared" si="6"/>
        <v>9.81</v>
      </c>
      <c r="F47" s="11">
        <f t="shared" si="9"/>
        <v>29.43</v>
      </c>
      <c r="G47" s="11">
        <f t="shared" si="7"/>
        <v>29.43</v>
      </c>
      <c r="H47" s="11">
        <f t="shared" si="10"/>
        <v>58.86</v>
      </c>
      <c r="I47" s="11">
        <f t="shared" si="5"/>
        <v>44.145000000000003</v>
      </c>
      <c r="J47" s="13">
        <f t="shared" si="11"/>
        <v>14.714999999999996</v>
      </c>
      <c r="K47" s="10"/>
    </row>
    <row r="48" spans="1:11">
      <c r="A48" s="10" t="s">
        <v>148</v>
      </c>
      <c r="C48" s="10">
        <f t="shared" si="12"/>
        <v>4</v>
      </c>
      <c r="D48" s="11">
        <f t="shared" si="8"/>
        <v>4</v>
      </c>
      <c r="E48" s="11">
        <f t="shared" si="6"/>
        <v>9.81</v>
      </c>
      <c r="F48" s="11">
        <f t="shared" si="9"/>
        <v>39.24</v>
      </c>
      <c r="G48" s="11">
        <f t="shared" si="7"/>
        <v>39.24</v>
      </c>
      <c r="H48" s="11">
        <f t="shared" si="10"/>
        <v>98.1</v>
      </c>
      <c r="I48" s="11">
        <f t="shared" si="5"/>
        <v>78.48</v>
      </c>
      <c r="J48" s="13">
        <f t="shared" si="11"/>
        <v>19.61999999999999</v>
      </c>
      <c r="K48" s="10"/>
    </row>
    <row r="49" spans="3:11">
      <c r="C49" s="10">
        <f t="shared" si="12"/>
        <v>5</v>
      </c>
      <c r="D49" s="11">
        <f t="shared" si="8"/>
        <v>5</v>
      </c>
      <c r="E49" s="11">
        <f t="shared" si="6"/>
        <v>9.81</v>
      </c>
      <c r="F49" s="11">
        <f t="shared" si="9"/>
        <v>49.050000000000004</v>
      </c>
      <c r="G49" s="11">
        <f t="shared" si="7"/>
        <v>49.050000000000004</v>
      </c>
      <c r="H49" s="11">
        <f t="shared" si="10"/>
        <v>147.15</v>
      </c>
      <c r="I49" s="11">
        <f t="shared" si="5"/>
        <v>122.625</v>
      </c>
      <c r="J49" s="13">
        <f t="shared" si="11"/>
        <v>24.525000000000006</v>
      </c>
      <c r="K49" s="10"/>
    </row>
    <row r="50" spans="3:11">
      <c r="C50" s="10">
        <f t="shared" si="12"/>
        <v>6</v>
      </c>
      <c r="D50" s="11">
        <f t="shared" si="8"/>
        <v>6</v>
      </c>
      <c r="E50" s="11">
        <f t="shared" si="6"/>
        <v>9.81</v>
      </c>
      <c r="F50" s="11">
        <f t="shared" si="9"/>
        <v>58.860000000000007</v>
      </c>
      <c r="G50" s="11">
        <f t="shared" si="7"/>
        <v>58.860000000000007</v>
      </c>
      <c r="H50" s="11">
        <f t="shared" si="10"/>
        <v>206.01000000000002</v>
      </c>
      <c r="I50" s="11">
        <f t="shared" si="5"/>
        <v>176.58</v>
      </c>
      <c r="J50" s="13">
        <f t="shared" si="11"/>
        <v>29.430000000000007</v>
      </c>
      <c r="K50" s="10"/>
    </row>
    <row r="51" spans="3:11">
      <c r="C51" s="10">
        <f t="shared" si="12"/>
        <v>7</v>
      </c>
      <c r="D51" s="11">
        <f t="shared" si="8"/>
        <v>7</v>
      </c>
      <c r="E51" s="11">
        <f t="shared" si="6"/>
        <v>9.81</v>
      </c>
      <c r="F51" s="11">
        <f t="shared" si="9"/>
        <v>68.67</v>
      </c>
      <c r="G51" s="11">
        <f t="shared" si="7"/>
        <v>68.67</v>
      </c>
      <c r="H51" s="11">
        <f t="shared" si="10"/>
        <v>274.68</v>
      </c>
      <c r="I51" s="11">
        <f t="shared" si="5"/>
        <v>240.345</v>
      </c>
      <c r="J51" s="13">
        <f t="shared" si="11"/>
        <v>34.335000000000008</v>
      </c>
      <c r="K51" s="10"/>
    </row>
    <row r="52" spans="3:11">
      <c r="C52" s="10">
        <f t="shared" si="12"/>
        <v>8</v>
      </c>
      <c r="D52" s="11">
        <f t="shared" si="8"/>
        <v>8</v>
      </c>
      <c r="E52" s="11">
        <f t="shared" si="6"/>
        <v>9.81</v>
      </c>
      <c r="F52" s="11">
        <f t="shared" si="9"/>
        <v>78.48</v>
      </c>
      <c r="G52" s="11">
        <f t="shared" si="7"/>
        <v>78.48</v>
      </c>
      <c r="H52" s="11">
        <f t="shared" si="10"/>
        <v>353.16</v>
      </c>
      <c r="I52" s="11">
        <f t="shared" si="5"/>
        <v>313.92</v>
      </c>
      <c r="J52" s="13">
        <f t="shared" si="11"/>
        <v>39.240000000000009</v>
      </c>
      <c r="K52" s="10"/>
    </row>
    <row r="53" spans="3:11">
      <c r="C53" s="10">
        <f t="shared" si="12"/>
        <v>9</v>
      </c>
      <c r="D53" s="11">
        <f t="shared" si="8"/>
        <v>9</v>
      </c>
      <c r="E53" s="11">
        <f t="shared" si="6"/>
        <v>9.81</v>
      </c>
      <c r="F53" s="11">
        <f t="shared" si="9"/>
        <v>88.29</v>
      </c>
      <c r="G53" s="11">
        <f t="shared" si="7"/>
        <v>88.29</v>
      </c>
      <c r="H53" s="11">
        <f t="shared" si="10"/>
        <v>441.45000000000005</v>
      </c>
      <c r="I53" s="11">
        <f t="shared" si="5"/>
        <v>397.30500000000001</v>
      </c>
      <c r="J53" s="13">
        <f t="shared" si="11"/>
        <v>44.145000000000039</v>
      </c>
      <c r="K53" s="10"/>
    </row>
    <row r="54" spans="3:11">
      <c r="C54" s="10">
        <f t="shared" si="12"/>
        <v>10</v>
      </c>
      <c r="D54" s="11">
        <f t="shared" si="8"/>
        <v>10</v>
      </c>
      <c r="E54" s="11">
        <f t="shared" si="6"/>
        <v>9.81</v>
      </c>
      <c r="F54" s="11">
        <f t="shared" si="9"/>
        <v>98.100000000000009</v>
      </c>
      <c r="G54" s="11">
        <f t="shared" si="7"/>
        <v>98.100000000000009</v>
      </c>
      <c r="H54" s="11">
        <f t="shared" si="10"/>
        <v>539.55000000000007</v>
      </c>
      <c r="I54" s="11">
        <f t="shared" si="5"/>
        <v>490.5</v>
      </c>
      <c r="J54" s="13">
        <f t="shared" si="11"/>
        <v>49.050000000000068</v>
      </c>
      <c r="K54" s="10"/>
    </row>
    <row r="55" spans="3:11">
      <c r="C55" s="10">
        <f t="shared" si="12"/>
        <v>11</v>
      </c>
      <c r="D55" s="11">
        <f t="shared" si="8"/>
        <v>11</v>
      </c>
      <c r="E55" s="11">
        <f t="shared" si="6"/>
        <v>9.81</v>
      </c>
      <c r="F55" s="11">
        <f t="shared" si="9"/>
        <v>107.91000000000001</v>
      </c>
      <c r="G55" s="11">
        <f t="shared" si="7"/>
        <v>107.91000000000001</v>
      </c>
      <c r="H55" s="11">
        <f t="shared" si="10"/>
        <v>647.46</v>
      </c>
      <c r="I55" s="11">
        <f t="shared" si="5"/>
        <v>593.505</v>
      </c>
      <c r="J55" s="13">
        <f t="shared" si="11"/>
        <v>53.955000000000041</v>
      </c>
      <c r="K55" s="10"/>
    </row>
    <row r="56" spans="3:11">
      <c r="C56" s="10">
        <f t="shared" si="12"/>
        <v>12</v>
      </c>
      <c r="D56" s="11">
        <f t="shared" si="8"/>
        <v>12</v>
      </c>
      <c r="E56" s="11">
        <f t="shared" si="6"/>
        <v>9.81</v>
      </c>
      <c r="F56" s="11">
        <f t="shared" si="9"/>
        <v>117.72000000000001</v>
      </c>
      <c r="G56" s="11">
        <f t="shared" si="7"/>
        <v>117.72000000000001</v>
      </c>
      <c r="H56" s="11">
        <f t="shared" si="10"/>
        <v>765.18000000000006</v>
      </c>
      <c r="I56" s="11">
        <f t="shared" si="5"/>
        <v>706.32</v>
      </c>
      <c r="J56" s="13">
        <f t="shared" si="11"/>
        <v>58.860000000000014</v>
      </c>
      <c r="K56" s="10"/>
    </row>
    <row r="57" spans="3:11">
      <c r="C57" s="10">
        <f t="shared" si="12"/>
        <v>13</v>
      </c>
      <c r="D57" s="11">
        <f t="shared" si="8"/>
        <v>13</v>
      </c>
      <c r="E57" s="11">
        <f t="shared" si="6"/>
        <v>9.81</v>
      </c>
      <c r="F57" s="11">
        <f t="shared" si="9"/>
        <v>127.53000000000002</v>
      </c>
      <c r="G57" s="11">
        <f t="shared" si="7"/>
        <v>127.53000000000002</v>
      </c>
      <c r="H57" s="11">
        <f t="shared" si="10"/>
        <v>892.71</v>
      </c>
      <c r="I57" s="11">
        <f t="shared" si="5"/>
        <v>828.94500000000005</v>
      </c>
      <c r="J57" s="13">
        <f t="shared" si="11"/>
        <v>63.764999999999986</v>
      </c>
      <c r="K57" s="10"/>
    </row>
    <row r="58" spans="3:11">
      <c r="C58" s="10">
        <f t="shared" si="12"/>
        <v>14</v>
      </c>
      <c r="D58" s="11">
        <f t="shared" si="8"/>
        <v>14</v>
      </c>
      <c r="E58" s="11">
        <f t="shared" si="6"/>
        <v>9.81</v>
      </c>
      <c r="F58" s="11">
        <f t="shared" si="9"/>
        <v>137.34</v>
      </c>
      <c r="G58" s="11">
        <f t="shared" si="7"/>
        <v>137.34</v>
      </c>
      <c r="H58" s="11">
        <f t="shared" si="10"/>
        <v>1030.05</v>
      </c>
      <c r="I58" s="11">
        <f t="shared" si="5"/>
        <v>961.38</v>
      </c>
      <c r="J58" s="13">
        <f t="shared" si="11"/>
        <v>68.669999999999959</v>
      </c>
      <c r="K58" s="10"/>
    </row>
    <row r="59" spans="3:11">
      <c r="C59" s="10">
        <f t="shared" si="12"/>
        <v>15</v>
      </c>
      <c r="D59" s="11">
        <f t="shared" si="8"/>
        <v>15</v>
      </c>
      <c r="E59" s="11">
        <f t="shared" si="6"/>
        <v>9.81</v>
      </c>
      <c r="F59" s="11">
        <f t="shared" si="9"/>
        <v>147.15</v>
      </c>
      <c r="G59" s="11">
        <f t="shared" si="7"/>
        <v>147.15</v>
      </c>
      <c r="H59" s="11">
        <f t="shared" si="10"/>
        <v>1177.2</v>
      </c>
      <c r="I59" s="11">
        <f t="shared" si="5"/>
        <v>1103.625</v>
      </c>
      <c r="J59" s="13">
        <f t="shared" si="11"/>
        <v>73.575000000000045</v>
      </c>
      <c r="K59" s="10"/>
    </row>
    <row r="60" spans="3:11">
      <c r="C60" s="10">
        <f t="shared" si="12"/>
        <v>16</v>
      </c>
      <c r="D60" s="11">
        <f t="shared" si="8"/>
        <v>16</v>
      </c>
      <c r="E60" s="11">
        <f t="shared" si="6"/>
        <v>9.81</v>
      </c>
      <c r="F60" s="11">
        <f t="shared" si="9"/>
        <v>156.96</v>
      </c>
      <c r="G60" s="11">
        <f t="shared" si="7"/>
        <v>156.96</v>
      </c>
      <c r="H60" s="11">
        <f t="shared" si="10"/>
        <v>1334.16</v>
      </c>
      <c r="I60" s="11">
        <f t="shared" si="5"/>
        <v>1255.68</v>
      </c>
      <c r="J60" s="13">
        <f t="shared" si="11"/>
        <v>78.480000000000018</v>
      </c>
      <c r="K60" s="10"/>
    </row>
    <row r="61" spans="3:11">
      <c r="C61" s="10">
        <f t="shared" si="12"/>
        <v>17</v>
      </c>
      <c r="D61" s="11">
        <f t="shared" si="8"/>
        <v>17</v>
      </c>
      <c r="E61" s="11">
        <f t="shared" si="6"/>
        <v>9.81</v>
      </c>
      <c r="F61" s="11">
        <f t="shared" si="9"/>
        <v>166.77</v>
      </c>
      <c r="G61" s="11">
        <f t="shared" si="7"/>
        <v>166.77</v>
      </c>
      <c r="H61" s="11">
        <f t="shared" si="10"/>
        <v>1500.93</v>
      </c>
      <c r="I61" s="11">
        <f t="shared" si="5"/>
        <v>1417.5450000000001</v>
      </c>
      <c r="J61" s="13">
        <f t="shared" si="11"/>
        <v>83.384999999999991</v>
      </c>
      <c r="K61" s="10"/>
    </row>
    <row r="62" spans="3:11">
      <c r="C62" s="10">
        <f t="shared" si="12"/>
        <v>18</v>
      </c>
      <c r="D62" s="11">
        <f t="shared" si="8"/>
        <v>18</v>
      </c>
      <c r="E62" s="11">
        <f t="shared" si="6"/>
        <v>9.81</v>
      </c>
      <c r="F62" s="11">
        <f t="shared" si="9"/>
        <v>176.58</v>
      </c>
      <c r="G62" s="11">
        <f t="shared" si="7"/>
        <v>176.58</v>
      </c>
      <c r="H62" s="11">
        <f t="shared" si="10"/>
        <v>1677.51</v>
      </c>
      <c r="I62" s="11">
        <f t="shared" si="5"/>
        <v>1589.22</v>
      </c>
      <c r="J62" s="13">
        <f t="shared" si="11"/>
        <v>88.289999999999964</v>
      </c>
      <c r="K62" s="10"/>
    </row>
    <row r="63" spans="3:11">
      <c r="C63" s="10">
        <f t="shared" si="12"/>
        <v>19</v>
      </c>
      <c r="D63" s="11">
        <f t="shared" si="8"/>
        <v>19</v>
      </c>
      <c r="E63" s="11">
        <f t="shared" si="6"/>
        <v>9.81</v>
      </c>
      <c r="F63" s="11">
        <f t="shared" si="9"/>
        <v>186.39000000000001</v>
      </c>
      <c r="G63" s="11">
        <f t="shared" si="7"/>
        <v>186.39000000000001</v>
      </c>
      <c r="H63" s="11">
        <f t="shared" si="10"/>
        <v>1863.9</v>
      </c>
      <c r="I63" s="11">
        <f t="shared" si="5"/>
        <v>1770.7050000000002</v>
      </c>
      <c r="J63" s="13">
        <f t="shared" si="11"/>
        <v>93.194999999999936</v>
      </c>
      <c r="K63" s="10"/>
    </row>
    <row r="64" spans="3:11">
      <c r="C64" s="10">
        <f t="shared" si="12"/>
        <v>20</v>
      </c>
      <c r="D64" s="11">
        <f t="shared" si="8"/>
        <v>20</v>
      </c>
      <c r="E64" s="11">
        <f t="shared" si="6"/>
        <v>9.81</v>
      </c>
      <c r="F64" s="11">
        <f t="shared" si="9"/>
        <v>196.20000000000002</v>
      </c>
      <c r="G64" s="11">
        <f t="shared" si="7"/>
        <v>196.20000000000002</v>
      </c>
      <c r="H64" s="11">
        <f t="shared" si="10"/>
        <v>2060.1</v>
      </c>
      <c r="I64" s="11">
        <f t="shared" si="5"/>
        <v>1962</v>
      </c>
      <c r="J64" s="13">
        <f t="shared" si="11"/>
        <v>98.099999999999909</v>
      </c>
      <c r="K64" s="10"/>
    </row>
    <row r="65" spans="3:11">
      <c r="C65" s="10">
        <f t="shared" si="12"/>
        <v>21</v>
      </c>
      <c r="D65" s="11">
        <f t="shared" si="8"/>
        <v>21</v>
      </c>
      <c r="E65" s="11">
        <f t="shared" si="6"/>
        <v>9.81</v>
      </c>
      <c r="F65" s="11">
        <f t="shared" si="9"/>
        <v>206.01000000000002</v>
      </c>
      <c r="G65" s="11">
        <f t="shared" si="7"/>
        <v>206.01000000000002</v>
      </c>
      <c r="H65" s="11">
        <f t="shared" si="10"/>
        <v>2266.11</v>
      </c>
      <c r="I65" s="11">
        <f t="shared" si="5"/>
        <v>2163.105</v>
      </c>
      <c r="J65" s="13">
        <f t="shared" si="11"/>
        <v>103.00500000000011</v>
      </c>
      <c r="K65" s="10"/>
    </row>
    <row r="66" spans="3:11">
      <c r="C66" s="10">
        <f t="shared" si="12"/>
        <v>22</v>
      </c>
      <c r="D66" s="11">
        <f t="shared" si="8"/>
        <v>22</v>
      </c>
      <c r="E66" s="11">
        <f t="shared" si="6"/>
        <v>9.81</v>
      </c>
      <c r="F66" s="11">
        <f t="shared" si="9"/>
        <v>215.82000000000002</v>
      </c>
      <c r="G66" s="11">
        <f t="shared" si="7"/>
        <v>215.82000000000002</v>
      </c>
      <c r="H66" s="11">
        <f t="shared" si="10"/>
        <v>2481.9300000000003</v>
      </c>
      <c r="I66" s="11">
        <f t="shared" si="5"/>
        <v>2374.02</v>
      </c>
      <c r="J66" s="13">
        <f t="shared" si="11"/>
        <v>107.91000000000031</v>
      </c>
      <c r="K66" s="10"/>
    </row>
    <row r="67" spans="3:11">
      <c r="C67" s="10">
        <f t="shared" si="12"/>
        <v>23</v>
      </c>
      <c r="D67" s="11">
        <f t="shared" si="8"/>
        <v>23</v>
      </c>
      <c r="E67" s="11">
        <f t="shared" si="6"/>
        <v>9.81</v>
      </c>
      <c r="F67" s="11">
        <f t="shared" si="9"/>
        <v>225.63000000000002</v>
      </c>
      <c r="G67" s="11">
        <f t="shared" si="7"/>
        <v>225.63000000000002</v>
      </c>
      <c r="H67" s="11">
        <f t="shared" si="10"/>
        <v>2707.5600000000004</v>
      </c>
      <c r="I67" s="11">
        <f t="shared" si="5"/>
        <v>2594.7450000000003</v>
      </c>
      <c r="J67" s="13">
        <f t="shared" si="11"/>
        <v>112.81500000000005</v>
      </c>
      <c r="K67" s="10"/>
    </row>
    <row r="68" spans="3:11">
      <c r="C68" s="10">
        <f t="shared" si="12"/>
        <v>24</v>
      </c>
      <c r="D68" s="11">
        <f t="shared" si="8"/>
        <v>24</v>
      </c>
      <c r="E68" s="11">
        <f t="shared" si="6"/>
        <v>9.81</v>
      </c>
      <c r="F68" s="11">
        <f t="shared" si="9"/>
        <v>235.44000000000003</v>
      </c>
      <c r="G68" s="11">
        <f t="shared" si="7"/>
        <v>235.44000000000003</v>
      </c>
      <c r="H68" s="11">
        <f t="shared" si="10"/>
        <v>2943.0000000000005</v>
      </c>
      <c r="I68" s="11">
        <f t="shared" si="5"/>
        <v>2825.28</v>
      </c>
      <c r="J68" s="13">
        <f t="shared" si="11"/>
        <v>117.72000000000025</v>
      </c>
      <c r="K68" s="10"/>
    </row>
    <row r="69" spans="3:11">
      <c r="C69" s="10">
        <f t="shared" si="12"/>
        <v>25</v>
      </c>
      <c r="D69" s="11">
        <f t="shared" si="8"/>
        <v>25</v>
      </c>
      <c r="E69" s="11">
        <f t="shared" si="6"/>
        <v>9.81</v>
      </c>
      <c r="F69" s="11">
        <f t="shared" si="9"/>
        <v>245.25000000000003</v>
      </c>
      <c r="G69" s="11">
        <f t="shared" si="7"/>
        <v>245.25000000000003</v>
      </c>
      <c r="H69" s="11">
        <f t="shared" si="10"/>
        <v>3188.2500000000005</v>
      </c>
      <c r="I69" s="11">
        <f t="shared" si="5"/>
        <v>3065.625</v>
      </c>
      <c r="J69" s="13">
        <f t="shared" si="11"/>
        <v>122.62500000000045</v>
      </c>
      <c r="K69" s="10"/>
    </row>
    <row r="70" spans="3:11">
      <c r="C70" s="10">
        <f t="shared" si="12"/>
        <v>26</v>
      </c>
      <c r="D70" s="11">
        <f t="shared" si="8"/>
        <v>26</v>
      </c>
      <c r="E70" s="11">
        <f t="shared" si="6"/>
        <v>9.81</v>
      </c>
      <c r="F70" s="11">
        <f t="shared" si="9"/>
        <v>255.06000000000003</v>
      </c>
      <c r="G70" s="11">
        <f t="shared" si="7"/>
        <v>255.06000000000003</v>
      </c>
      <c r="H70" s="11">
        <f t="shared" si="10"/>
        <v>3443.3100000000004</v>
      </c>
      <c r="I70" s="11">
        <f t="shared" si="5"/>
        <v>3315.78</v>
      </c>
      <c r="J70" s="13">
        <f t="shared" si="11"/>
        <v>127.5300000000002</v>
      </c>
      <c r="K70" s="10"/>
    </row>
    <row r="71" spans="3:11">
      <c r="C71" s="10">
        <f t="shared" si="12"/>
        <v>27</v>
      </c>
      <c r="D71" s="11">
        <f t="shared" si="8"/>
        <v>27</v>
      </c>
      <c r="E71" s="11">
        <f t="shared" si="6"/>
        <v>9.81</v>
      </c>
      <c r="F71" s="11">
        <f t="shared" si="9"/>
        <v>264.87</v>
      </c>
      <c r="G71" s="11">
        <f t="shared" si="7"/>
        <v>264.87</v>
      </c>
      <c r="H71" s="11">
        <f t="shared" si="10"/>
        <v>3708.1800000000003</v>
      </c>
      <c r="I71" s="11">
        <f t="shared" si="5"/>
        <v>3575.7450000000003</v>
      </c>
      <c r="J71" s="13">
        <f t="shared" si="11"/>
        <v>132.43499999999995</v>
      </c>
      <c r="K71" s="10"/>
    </row>
    <row r="72" spans="3:11">
      <c r="C72" s="10">
        <f t="shared" si="12"/>
        <v>28</v>
      </c>
      <c r="D72" s="11">
        <f t="shared" si="8"/>
        <v>28</v>
      </c>
      <c r="E72" s="11">
        <f t="shared" si="6"/>
        <v>9.81</v>
      </c>
      <c r="F72" s="11">
        <f t="shared" si="9"/>
        <v>274.68</v>
      </c>
      <c r="G72" s="11">
        <f t="shared" si="7"/>
        <v>274.68</v>
      </c>
      <c r="H72" s="11">
        <f t="shared" si="10"/>
        <v>3982.86</v>
      </c>
      <c r="I72" s="11">
        <f t="shared" si="5"/>
        <v>3845.52</v>
      </c>
      <c r="J72" s="13">
        <f t="shared" si="11"/>
        <v>137.34000000000015</v>
      </c>
      <c r="K72" s="10"/>
    </row>
    <row r="73" spans="3:11">
      <c r="C73" s="10">
        <f t="shared" si="12"/>
        <v>29</v>
      </c>
      <c r="D73" s="11">
        <f t="shared" si="8"/>
        <v>29</v>
      </c>
      <c r="E73" s="11">
        <f t="shared" si="6"/>
        <v>9.81</v>
      </c>
      <c r="F73" s="11">
        <f t="shared" si="9"/>
        <v>284.49</v>
      </c>
      <c r="G73" s="11">
        <f t="shared" si="7"/>
        <v>284.49</v>
      </c>
      <c r="H73" s="11">
        <f t="shared" si="10"/>
        <v>4267.3500000000004</v>
      </c>
      <c r="I73" s="11">
        <f t="shared" si="5"/>
        <v>4125.1050000000005</v>
      </c>
      <c r="J73" s="13">
        <f t="shared" si="11"/>
        <v>142.24499999999989</v>
      </c>
      <c r="K73" s="10"/>
    </row>
    <row r="74" spans="3:11">
      <c r="C74" s="10">
        <f t="shared" si="12"/>
        <v>30</v>
      </c>
      <c r="D74" s="11">
        <f t="shared" si="8"/>
        <v>30</v>
      </c>
      <c r="E74" s="11">
        <f t="shared" si="6"/>
        <v>9.81</v>
      </c>
      <c r="F74" s="11">
        <f t="shared" si="9"/>
        <v>294.3</v>
      </c>
      <c r="G74" s="11">
        <f t="shared" si="7"/>
        <v>294.3</v>
      </c>
      <c r="H74" s="11">
        <f t="shared" si="10"/>
        <v>4561.6500000000005</v>
      </c>
      <c r="I74" s="11">
        <f t="shared" si="5"/>
        <v>4414.5</v>
      </c>
      <c r="J74" s="13">
        <f t="shared" si="11"/>
        <v>147.15000000000055</v>
      </c>
      <c r="K74" s="10"/>
    </row>
    <row r="75" spans="3:11">
      <c r="C75" s="10">
        <f t="shared" si="12"/>
        <v>31</v>
      </c>
      <c r="D75" s="11">
        <f t="shared" si="8"/>
        <v>31</v>
      </c>
      <c r="E75" s="11">
        <f t="shared" si="6"/>
        <v>9.81</v>
      </c>
      <c r="F75" s="11">
        <f t="shared" si="9"/>
        <v>304.11</v>
      </c>
      <c r="G75" s="11">
        <f t="shared" si="7"/>
        <v>304.11</v>
      </c>
      <c r="H75" s="11">
        <f t="shared" si="10"/>
        <v>4865.76</v>
      </c>
      <c r="I75" s="11">
        <f t="shared" si="5"/>
        <v>4713.7049999999999</v>
      </c>
      <c r="J75" s="13">
        <f t="shared" si="11"/>
        <v>152.05500000000029</v>
      </c>
      <c r="K75" s="10"/>
    </row>
    <row r="76" spans="3:11">
      <c r="C76" s="10">
        <f t="shared" si="12"/>
        <v>32</v>
      </c>
      <c r="D76" s="11">
        <f t="shared" si="8"/>
        <v>32</v>
      </c>
      <c r="E76" s="11">
        <f t="shared" si="6"/>
        <v>9.81</v>
      </c>
      <c r="F76" s="11">
        <f t="shared" si="9"/>
        <v>313.92</v>
      </c>
      <c r="G76" s="11">
        <f t="shared" si="7"/>
        <v>313.92</v>
      </c>
      <c r="H76" s="11">
        <f t="shared" si="10"/>
        <v>5179.68</v>
      </c>
      <c r="I76" s="11">
        <f t="shared" si="5"/>
        <v>5022.72</v>
      </c>
      <c r="J76" s="13">
        <f t="shared" si="11"/>
        <v>156.96000000000004</v>
      </c>
      <c r="K76" s="10"/>
    </row>
    <row r="77" spans="3:11">
      <c r="C77" s="10">
        <f t="shared" si="12"/>
        <v>33</v>
      </c>
      <c r="D77" s="11">
        <f t="shared" si="8"/>
        <v>33</v>
      </c>
      <c r="E77" s="11">
        <f t="shared" si="6"/>
        <v>9.81</v>
      </c>
      <c r="F77" s="11">
        <f t="shared" si="9"/>
        <v>323.73</v>
      </c>
      <c r="G77" s="11">
        <f t="shared" si="7"/>
        <v>323.73</v>
      </c>
      <c r="H77" s="11">
        <f t="shared" si="10"/>
        <v>5503.41</v>
      </c>
      <c r="I77" s="11">
        <f t="shared" si="5"/>
        <v>5341.5450000000001</v>
      </c>
      <c r="J77" s="13">
        <f t="shared" si="11"/>
        <v>161.86499999999978</v>
      </c>
      <c r="K77" s="10"/>
    </row>
    <row r="78" spans="3:11">
      <c r="C78" s="10">
        <f t="shared" si="12"/>
        <v>34</v>
      </c>
      <c r="D78" s="11">
        <f t="shared" si="8"/>
        <v>34</v>
      </c>
      <c r="E78" s="11">
        <f t="shared" si="6"/>
        <v>9.81</v>
      </c>
      <c r="F78" s="11">
        <f t="shared" si="9"/>
        <v>333.54</v>
      </c>
      <c r="G78" s="11">
        <f t="shared" si="7"/>
        <v>333.54</v>
      </c>
      <c r="H78" s="11">
        <f t="shared" si="10"/>
        <v>5836.95</v>
      </c>
      <c r="I78" s="11">
        <f t="shared" si="5"/>
        <v>5670.18</v>
      </c>
      <c r="J78" s="13">
        <f t="shared" si="11"/>
        <v>166.76999999999953</v>
      </c>
      <c r="K78" s="10"/>
    </row>
    <row r="79" spans="3:11">
      <c r="C79" s="10">
        <f t="shared" si="12"/>
        <v>35</v>
      </c>
      <c r="D79" s="11">
        <f t="shared" si="8"/>
        <v>35</v>
      </c>
      <c r="E79" s="11">
        <f t="shared" si="6"/>
        <v>9.81</v>
      </c>
      <c r="F79" s="11">
        <f t="shared" si="9"/>
        <v>343.35</v>
      </c>
      <c r="G79" s="11">
        <f t="shared" si="7"/>
        <v>343.35</v>
      </c>
      <c r="H79" s="11">
        <f t="shared" si="10"/>
        <v>6180.3</v>
      </c>
      <c r="I79" s="11">
        <f t="shared" si="5"/>
        <v>6008.625</v>
      </c>
      <c r="J79" s="13">
        <f t="shared" si="11"/>
        <v>171.67500000000018</v>
      </c>
      <c r="K79" s="10"/>
    </row>
    <row r="80" spans="3:11">
      <c r="C80" s="10">
        <f t="shared" si="12"/>
        <v>36</v>
      </c>
      <c r="D80" s="11">
        <f t="shared" si="8"/>
        <v>36</v>
      </c>
      <c r="E80" s="11">
        <f t="shared" si="6"/>
        <v>9.81</v>
      </c>
      <c r="F80" s="11">
        <f t="shared" si="9"/>
        <v>353.16</v>
      </c>
      <c r="G80" s="11">
        <f t="shared" si="7"/>
        <v>353.16</v>
      </c>
      <c r="H80" s="11">
        <f t="shared" si="10"/>
        <v>6533.46</v>
      </c>
      <c r="I80" s="11">
        <f t="shared" si="5"/>
        <v>6356.88</v>
      </c>
      <c r="J80" s="13">
        <f t="shared" si="11"/>
        <v>176.57999999999993</v>
      </c>
      <c r="K80" s="10"/>
    </row>
    <row r="81" spans="3:11">
      <c r="C81" s="10">
        <f t="shared" si="12"/>
        <v>37</v>
      </c>
      <c r="D81" s="11">
        <f t="shared" si="8"/>
        <v>37</v>
      </c>
      <c r="E81" s="11">
        <f t="shared" si="6"/>
        <v>9.81</v>
      </c>
      <c r="F81" s="11">
        <f t="shared" si="9"/>
        <v>362.97</v>
      </c>
      <c r="G81" s="11">
        <f t="shared" si="7"/>
        <v>362.97</v>
      </c>
      <c r="H81" s="11">
        <f t="shared" si="10"/>
        <v>6896.43</v>
      </c>
      <c r="I81" s="11">
        <f t="shared" si="5"/>
        <v>6714.9450000000006</v>
      </c>
      <c r="J81" s="13">
        <f t="shared" si="11"/>
        <v>181.48499999999967</v>
      </c>
      <c r="K81" s="10"/>
    </row>
    <row r="82" spans="3:11">
      <c r="C82" s="10">
        <f t="shared" si="12"/>
        <v>38</v>
      </c>
      <c r="D82" s="11">
        <f t="shared" si="8"/>
        <v>38</v>
      </c>
      <c r="E82" s="11">
        <f t="shared" si="6"/>
        <v>9.81</v>
      </c>
      <c r="F82" s="11">
        <f t="shared" si="9"/>
        <v>372.78000000000003</v>
      </c>
      <c r="G82" s="11">
        <f t="shared" si="7"/>
        <v>372.78000000000003</v>
      </c>
      <c r="H82" s="11">
        <f t="shared" si="10"/>
        <v>7269.21</v>
      </c>
      <c r="I82" s="11">
        <f t="shared" si="5"/>
        <v>7082.8200000000006</v>
      </c>
      <c r="J82" s="13">
        <f t="shared" si="11"/>
        <v>186.38999999999942</v>
      </c>
      <c r="K82" s="10"/>
    </row>
    <row r="83" spans="3:11">
      <c r="C83" s="10">
        <f t="shared" si="12"/>
        <v>39</v>
      </c>
      <c r="D83" s="11">
        <f t="shared" si="8"/>
        <v>39</v>
      </c>
      <c r="E83" s="11">
        <f t="shared" si="6"/>
        <v>9.81</v>
      </c>
      <c r="F83" s="11">
        <f t="shared" si="9"/>
        <v>382.59000000000003</v>
      </c>
      <c r="G83" s="11">
        <f t="shared" si="7"/>
        <v>382.59000000000003</v>
      </c>
      <c r="H83" s="11">
        <f t="shared" si="10"/>
        <v>7651.8</v>
      </c>
      <c r="I83" s="11">
        <f t="shared" si="5"/>
        <v>7460.5050000000001</v>
      </c>
      <c r="J83" s="13">
        <f t="shared" si="11"/>
        <v>191.29500000000007</v>
      </c>
      <c r="K83" s="10"/>
    </row>
    <row r="84" spans="3:11">
      <c r="C84" s="10">
        <f t="shared" si="12"/>
        <v>40</v>
      </c>
      <c r="D84" s="11">
        <f t="shared" si="8"/>
        <v>40</v>
      </c>
      <c r="E84" s="11">
        <f t="shared" si="6"/>
        <v>9.81</v>
      </c>
      <c r="F84" s="11">
        <f t="shared" si="9"/>
        <v>392.40000000000003</v>
      </c>
      <c r="G84" s="11">
        <f t="shared" si="7"/>
        <v>392.40000000000003</v>
      </c>
      <c r="H84" s="11">
        <f t="shared" si="10"/>
        <v>8044.2</v>
      </c>
      <c r="I84" s="11">
        <f t="shared" si="5"/>
        <v>7848</v>
      </c>
      <c r="J84" s="13">
        <f t="shared" si="11"/>
        <v>196.19999999999982</v>
      </c>
      <c r="K84" s="10"/>
    </row>
    <row r="85" spans="3:11">
      <c r="C85" s="10">
        <f t="shared" si="12"/>
        <v>41</v>
      </c>
      <c r="D85" s="11">
        <f t="shared" si="8"/>
        <v>41</v>
      </c>
      <c r="E85" s="11">
        <f t="shared" si="6"/>
        <v>9.81</v>
      </c>
      <c r="F85" s="11">
        <f t="shared" si="9"/>
        <v>402.21000000000004</v>
      </c>
      <c r="G85" s="11">
        <f t="shared" si="7"/>
        <v>402.21000000000004</v>
      </c>
      <c r="H85" s="11">
        <f t="shared" si="10"/>
        <v>8446.41</v>
      </c>
      <c r="I85" s="11">
        <f t="shared" si="5"/>
        <v>8245.3050000000003</v>
      </c>
      <c r="J85" s="13">
        <f t="shared" si="11"/>
        <v>201.10499999999956</v>
      </c>
      <c r="K85" s="10"/>
    </row>
    <row r="86" spans="3:11">
      <c r="C86" s="10">
        <f t="shared" si="12"/>
        <v>42</v>
      </c>
      <c r="D86" s="11">
        <f t="shared" si="8"/>
        <v>42</v>
      </c>
      <c r="E86" s="11">
        <f t="shared" si="6"/>
        <v>9.81</v>
      </c>
      <c r="F86" s="11">
        <f t="shared" si="9"/>
        <v>412.02000000000004</v>
      </c>
      <c r="G86" s="11">
        <f t="shared" si="7"/>
        <v>412.02000000000004</v>
      </c>
      <c r="H86" s="11">
        <f t="shared" si="10"/>
        <v>8858.43</v>
      </c>
      <c r="I86" s="11">
        <f t="shared" si="5"/>
        <v>8652.42</v>
      </c>
      <c r="J86" s="13">
        <f t="shared" si="11"/>
        <v>206.01000000000022</v>
      </c>
      <c r="K86" s="10"/>
    </row>
    <row r="87" spans="3:11">
      <c r="C87" s="10">
        <f t="shared" si="12"/>
        <v>43</v>
      </c>
      <c r="D87" s="11">
        <f t="shared" si="8"/>
        <v>43</v>
      </c>
      <c r="E87" s="11">
        <f t="shared" si="6"/>
        <v>9.81</v>
      </c>
      <c r="F87" s="11">
        <f t="shared" si="9"/>
        <v>421.83000000000004</v>
      </c>
      <c r="G87" s="11">
        <f t="shared" si="7"/>
        <v>421.83000000000004</v>
      </c>
      <c r="H87" s="11">
        <f t="shared" si="10"/>
        <v>9280.26</v>
      </c>
      <c r="I87" s="11">
        <f t="shared" si="5"/>
        <v>9069.3450000000012</v>
      </c>
      <c r="J87" s="13">
        <f t="shared" si="11"/>
        <v>210.91499999999905</v>
      </c>
      <c r="K87" s="10"/>
    </row>
    <row r="88" spans="3:11">
      <c r="C88" s="10">
        <f t="shared" si="12"/>
        <v>44</v>
      </c>
      <c r="D88" s="11">
        <f t="shared" si="8"/>
        <v>44</v>
      </c>
      <c r="E88" s="11">
        <f t="shared" si="6"/>
        <v>9.81</v>
      </c>
      <c r="F88" s="11">
        <f t="shared" si="9"/>
        <v>431.64000000000004</v>
      </c>
      <c r="G88" s="11">
        <f t="shared" si="7"/>
        <v>431.64000000000004</v>
      </c>
      <c r="H88" s="11">
        <f t="shared" si="10"/>
        <v>9711.9</v>
      </c>
      <c r="I88" s="11">
        <f t="shared" si="5"/>
        <v>9496.08</v>
      </c>
      <c r="J88" s="13">
        <f t="shared" si="11"/>
        <v>215.81999999999971</v>
      </c>
      <c r="K88" s="10"/>
    </row>
    <row r="89" spans="3:11">
      <c r="C89" s="10">
        <f t="shared" si="12"/>
        <v>45</v>
      </c>
      <c r="D89" s="11">
        <f t="shared" si="8"/>
        <v>45</v>
      </c>
      <c r="E89" s="11">
        <f t="shared" si="6"/>
        <v>9.81</v>
      </c>
      <c r="F89" s="11">
        <f t="shared" si="9"/>
        <v>441.45000000000005</v>
      </c>
      <c r="G89" s="11">
        <f t="shared" si="7"/>
        <v>441.45000000000005</v>
      </c>
      <c r="H89" s="11">
        <f t="shared" si="10"/>
        <v>10153.35</v>
      </c>
      <c r="I89" s="11">
        <f t="shared" si="5"/>
        <v>9932.625</v>
      </c>
      <c r="J89" s="13">
        <f t="shared" si="11"/>
        <v>220.72500000000036</v>
      </c>
      <c r="K89" s="10"/>
    </row>
    <row r="90" spans="3:11">
      <c r="C90" s="10">
        <f t="shared" si="12"/>
        <v>46</v>
      </c>
      <c r="D90" s="11">
        <f t="shared" si="8"/>
        <v>46</v>
      </c>
      <c r="E90" s="11">
        <f t="shared" si="6"/>
        <v>9.81</v>
      </c>
      <c r="F90" s="11">
        <f t="shared" si="9"/>
        <v>451.26000000000005</v>
      </c>
      <c r="G90" s="11">
        <f t="shared" si="7"/>
        <v>451.26000000000005</v>
      </c>
      <c r="H90" s="11">
        <f t="shared" si="10"/>
        <v>10604.61</v>
      </c>
      <c r="I90" s="11">
        <f t="shared" si="5"/>
        <v>10378.980000000001</v>
      </c>
      <c r="J90" s="13">
        <f t="shared" si="11"/>
        <v>225.6299999999992</v>
      </c>
      <c r="K90" s="10"/>
    </row>
    <row r="91" spans="3:11">
      <c r="C91" s="10">
        <f t="shared" si="12"/>
        <v>47</v>
      </c>
      <c r="D91" s="11">
        <f t="shared" si="8"/>
        <v>47</v>
      </c>
      <c r="E91" s="11">
        <f t="shared" si="6"/>
        <v>9.81</v>
      </c>
      <c r="F91" s="11">
        <f t="shared" si="9"/>
        <v>461.07000000000005</v>
      </c>
      <c r="G91" s="11">
        <f t="shared" si="7"/>
        <v>461.07000000000005</v>
      </c>
      <c r="H91" s="11">
        <f t="shared" si="10"/>
        <v>11065.68</v>
      </c>
      <c r="I91" s="11">
        <f t="shared" si="5"/>
        <v>10835.145</v>
      </c>
      <c r="J91" s="13">
        <f t="shared" si="11"/>
        <v>230.53499999999985</v>
      </c>
      <c r="K91" s="10"/>
    </row>
    <row r="92" spans="3:11">
      <c r="C92" s="10">
        <f t="shared" si="12"/>
        <v>48</v>
      </c>
      <c r="D92" s="11">
        <f t="shared" si="8"/>
        <v>48</v>
      </c>
      <c r="E92" s="11">
        <f t="shared" si="6"/>
        <v>9.81</v>
      </c>
      <c r="F92" s="11">
        <f t="shared" si="9"/>
        <v>470.88000000000005</v>
      </c>
      <c r="G92" s="11">
        <f t="shared" si="7"/>
        <v>470.88000000000005</v>
      </c>
      <c r="H92" s="11">
        <f t="shared" si="10"/>
        <v>11536.56</v>
      </c>
      <c r="I92" s="11">
        <f t="shared" si="5"/>
        <v>11301.12</v>
      </c>
      <c r="J92" s="13">
        <f t="shared" si="11"/>
        <v>235.43999999999869</v>
      </c>
      <c r="K92" s="10"/>
    </row>
    <row r="93" spans="3:11">
      <c r="C93" s="10">
        <f t="shared" si="12"/>
        <v>49</v>
      </c>
      <c r="D93" s="11">
        <f t="shared" si="8"/>
        <v>49</v>
      </c>
      <c r="E93" s="11">
        <f t="shared" si="6"/>
        <v>9.81</v>
      </c>
      <c r="F93" s="11">
        <f t="shared" si="9"/>
        <v>480.69000000000005</v>
      </c>
      <c r="G93" s="11">
        <f t="shared" si="7"/>
        <v>480.69000000000005</v>
      </c>
      <c r="H93" s="11">
        <f t="shared" si="10"/>
        <v>12017.25</v>
      </c>
      <c r="I93" s="11">
        <f t="shared" si="5"/>
        <v>11776.905000000001</v>
      </c>
      <c r="J93" s="13">
        <f t="shared" si="11"/>
        <v>240.34499999999935</v>
      </c>
      <c r="K93" s="10"/>
    </row>
    <row r="94" spans="3:11">
      <c r="C94" s="10">
        <f t="shared" si="12"/>
        <v>50</v>
      </c>
      <c r="D94" s="11">
        <f t="shared" si="8"/>
        <v>50</v>
      </c>
      <c r="E94" s="11">
        <f t="shared" si="6"/>
        <v>9.81</v>
      </c>
      <c r="F94" s="11">
        <f t="shared" si="9"/>
        <v>490.50000000000006</v>
      </c>
      <c r="G94" s="11">
        <f t="shared" si="7"/>
        <v>490.50000000000006</v>
      </c>
      <c r="H94" s="11">
        <f t="shared" si="10"/>
        <v>12507.75</v>
      </c>
      <c r="I94" s="11">
        <f t="shared" si="5"/>
        <v>12262.5</v>
      </c>
      <c r="J94" s="13">
        <f t="shared" si="11"/>
        <v>245.25</v>
      </c>
      <c r="K94" s="10"/>
    </row>
    <row r="95" spans="3:11">
      <c r="C95" s="10">
        <f t="shared" si="12"/>
        <v>51</v>
      </c>
      <c r="D95" s="11">
        <f t="shared" si="8"/>
        <v>51</v>
      </c>
      <c r="E95" s="11">
        <f t="shared" si="6"/>
        <v>9.81</v>
      </c>
      <c r="F95" s="11">
        <f t="shared" si="9"/>
        <v>500.31000000000006</v>
      </c>
      <c r="G95" s="11">
        <f t="shared" si="7"/>
        <v>500.31000000000006</v>
      </c>
      <c r="H95" s="11">
        <f t="shared" si="10"/>
        <v>13008.06</v>
      </c>
      <c r="I95" s="11">
        <f t="shared" si="5"/>
        <v>12757.905000000001</v>
      </c>
      <c r="J95" s="13">
        <f t="shared" si="11"/>
        <v>250.15499999999884</v>
      </c>
      <c r="K95" s="10"/>
    </row>
    <row r="96" spans="3:11">
      <c r="C96" s="10">
        <f t="shared" si="12"/>
        <v>52</v>
      </c>
      <c r="D96" s="11">
        <f t="shared" si="8"/>
        <v>52</v>
      </c>
      <c r="E96" s="11">
        <f t="shared" si="6"/>
        <v>9.81</v>
      </c>
      <c r="F96" s="11">
        <f t="shared" si="9"/>
        <v>510.12000000000006</v>
      </c>
      <c r="G96" s="11">
        <f t="shared" si="7"/>
        <v>510.12000000000006</v>
      </c>
      <c r="H96" s="11">
        <f t="shared" si="10"/>
        <v>13518.18</v>
      </c>
      <c r="I96" s="11">
        <f t="shared" si="5"/>
        <v>13263.12</v>
      </c>
      <c r="J96" s="13">
        <f t="shared" si="11"/>
        <v>255.05999999999949</v>
      </c>
      <c r="K96" s="10"/>
    </row>
    <row r="97" spans="3:11">
      <c r="C97" s="10">
        <f t="shared" si="12"/>
        <v>53</v>
      </c>
      <c r="D97" s="11">
        <f t="shared" si="8"/>
        <v>53</v>
      </c>
      <c r="E97" s="11">
        <f t="shared" si="6"/>
        <v>9.81</v>
      </c>
      <c r="F97" s="11">
        <f t="shared" si="9"/>
        <v>519.93000000000006</v>
      </c>
      <c r="G97" s="11">
        <f t="shared" si="7"/>
        <v>519.93000000000006</v>
      </c>
      <c r="H97" s="11">
        <f t="shared" si="10"/>
        <v>14038.11</v>
      </c>
      <c r="I97" s="11">
        <f t="shared" si="5"/>
        <v>13778.145</v>
      </c>
      <c r="J97" s="13">
        <f t="shared" si="11"/>
        <v>259.96500000000015</v>
      </c>
      <c r="K97" s="10"/>
    </row>
    <row r="98" spans="3:11">
      <c r="C98" s="10">
        <f t="shared" si="12"/>
        <v>54</v>
      </c>
      <c r="D98" s="11">
        <f t="shared" si="8"/>
        <v>54</v>
      </c>
      <c r="E98" s="11">
        <f t="shared" si="6"/>
        <v>9.81</v>
      </c>
      <c r="F98" s="11">
        <f t="shared" si="9"/>
        <v>529.74</v>
      </c>
      <c r="G98" s="11">
        <f t="shared" si="7"/>
        <v>529.74</v>
      </c>
      <c r="H98" s="11">
        <f t="shared" si="10"/>
        <v>14567.85</v>
      </c>
      <c r="I98" s="11">
        <f t="shared" si="5"/>
        <v>14302.980000000001</v>
      </c>
      <c r="J98" s="13">
        <f t="shared" si="11"/>
        <v>264.86999999999898</v>
      </c>
      <c r="K98" s="10"/>
    </row>
    <row r="99" spans="3:11">
      <c r="C99" s="10">
        <f t="shared" si="12"/>
        <v>55</v>
      </c>
      <c r="D99" s="11">
        <f t="shared" si="8"/>
        <v>55</v>
      </c>
      <c r="E99" s="11">
        <f t="shared" si="6"/>
        <v>9.81</v>
      </c>
      <c r="F99" s="11">
        <f t="shared" si="9"/>
        <v>539.54999999999995</v>
      </c>
      <c r="G99" s="11">
        <f t="shared" si="7"/>
        <v>539.54999999999995</v>
      </c>
      <c r="H99" s="11">
        <f t="shared" si="10"/>
        <v>15107.4</v>
      </c>
      <c r="I99" s="11">
        <f t="shared" si="5"/>
        <v>14837.625</v>
      </c>
      <c r="J99" s="13">
        <f t="shared" si="11"/>
        <v>269.77499999999964</v>
      </c>
      <c r="K99" s="10"/>
    </row>
    <row r="100" spans="3:11">
      <c r="C100" s="10">
        <f t="shared" si="12"/>
        <v>56</v>
      </c>
      <c r="D100" s="11">
        <f t="shared" si="8"/>
        <v>56</v>
      </c>
      <c r="E100" s="11">
        <f t="shared" si="6"/>
        <v>9.81</v>
      </c>
      <c r="F100" s="11">
        <f t="shared" si="9"/>
        <v>549.3599999999999</v>
      </c>
      <c r="G100" s="11">
        <f t="shared" si="7"/>
        <v>549.3599999999999</v>
      </c>
      <c r="H100" s="11">
        <f t="shared" si="10"/>
        <v>15656.76</v>
      </c>
      <c r="I100" s="11">
        <f t="shared" si="5"/>
        <v>15382.08</v>
      </c>
      <c r="J100" s="13">
        <f t="shared" si="11"/>
        <v>274.68000000000029</v>
      </c>
      <c r="K100" s="10"/>
    </row>
    <row r="101" spans="3:11">
      <c r="C101" s="10">
        <f t="shared" si="12"/>
        <v>57</v>
      </c>
      <c r="D101" s="11">
        <f t="shared" si="8"/>
        <v>57</v>
      </c>
      <c r="E101" s="11">
        <f t="shared" si="6"/>
        <v>9.81</v>
      </c>
      <c r="F101" s="11">
        <f t="shared" si="9"/>
        <v>559.16999999999985</v>
      </c>
      <c r="G101" s="11">
        <f t="shared" si="7"/>
        <v>559.16999999999985</v>
      </c>
      <c r="H101" s="11">
        <f t="shared" si="10"/>
        <v>16215.93</v>
      </c>
      <c r="I101" s="11">
        <f t="shared" si="5"/>
        <v>15936.345000000001</v>
      </c>
      <c r="J101" s="13">
        <f t="shared" si="11"/>
        <v>279.58499999999913</v>
      </c>
      <c r="K101" s="10"/>
    </row>
    <row r="102" spans="3:11">
      <c r="C102" s="10">
        <f t="shared" si="12"/>
        <v>58</v>
      </c>
      <c r="D102" s="11">
        <f t="shared" si="8"/>
        <v>58</v>
      </c>
      <c r="E102" s="11">
        <f t="shared" si="6"/>
        <v>9.81</v>
      </c>
      <c r="F102" s="11">
        <f t="shared" si="9"/>
        <v>568.97999999999979</v>
      </c>
      <c r="G102" s="11">
        <f t="shared" si="7"/>
        <v>568.97999999999979</v>
      </c>
      <c r="H102" s="11">
        <f t="shared" si="10"/>
        <v>16784.91</v>
      </c>
      <c r="I102" s="11">
        <f t="shared" si="5"/>
        <v>16500.420000000002</v>
      </c>
      <c r="J102" s="13">
        <f t="shared" si="11"/>
        <v>284.48999999999796</v>
      </c>
      <c r="K102" s="10"/>
    </row>
    <row r="103" spans="3:11">
      <c r="C103" s="10">
        <f t="shared" si="12"/>
        <v>59</v>
      </c>
      <c r="D103" s="11">
        <f t="shared" si="8"/>
        <v>59</v>
      </c>
      <c r="E103" s="11">
        <f t="shared" si="6"/>
        <v>9.81</v>
      </c>
      <c r="F103" s="11">
        <f t="shared" si="9"/>
        <v>578.78999999999974</v>
      </c>
      <c r="G103" s="11">
        <f t="shared" si="7"/>
        <v>578.78999999999974</v>
      </c>
      <c r="H103" s="11">
        <f t="shared" si="10"/>
        <v>17363.7</v>
      </c>
      <c r="I103" s="11">
        <f t="shared" si="5"/>
        <v>17074.305</v>
      </c>
      <c r="J103" s="13">
        <f t="shared" si="11"/>
        <v>289.39500000000044</v>
      </c>
      <c r="K103" s="10"/>
    </row>
    <row r="104" spans="3:11">
      <c r="C104" s="10">
        <f t="shared" si="12"/>
        <v>60</v>
      </c>
      <c r="D104" s="11">
        <f t="shared" si="8"/>
        <v>60</v>
      </c>
      <c r="E104" s="11">
        <f t="shared" si="6"/>
        <v>9.81</v>
      </c>
      <c r="F104" s="11">
        <f t="shared" si="9"/>
        <v>588.59999999999968</v>
      </c>
      <c r="G104" s="11">
        <f t="shared" si="7"/>
        <v>588.59999999999968</v>
      </c>
      <c r="H104" s="11">
        <f t="shared" si="10"/>
        <v>17952.3</v>
      </c>
      <c r="I104" s="11">
        <f t="shared" si="5"/>
        <v>17658</v>
      </c>
      <c r="J104" s="13">
        <f t="shared" si="11"/>
        <v>294.29999999999927</v>
      </c>
      <c r="K104" s="10"/>
    </row>
    <row r="105" spans="3:11">
      <c r="C105" s="10">
        <f t="shared" si="12"/>
        <v>61</v>
      </c>
      <c r="D105" s="11">
        <f t="shared" si="8"/>
        <v>61</v>
      </c>
      <c r="E105" s="11">
        <f t="shared" si="6"/>
        <v>9.81</v>
      </c>
      <c r="F105" s="11">
        <f t="shared" si="9"/>
        <v>598.40999999999963</v>
      </c>
      <c r="G105" s="11">
        <f t="shared" si="7"/>
        <v>598.40999999999963</v>
      </c>
      <c r="H105" s="11">
        <f t="shared" si="10"/>
        <v>18550.71</v>
      </c>
      <c r="I105" s="11">
        <f t="shared" si="5"/>
        <v>18251.505000000001</v>
      </c>
      <c r="J105" s="13">
        <f t="shared" si="11"/>
        <v>299.20499999999811</v>
      </c>
      <c r="K105" s="10"/>
    </row>
    <row r="106" spans="3:11">
      <c r="C106" s="10">
        <f t="shared" si="12"/>
        <v>62</v>
      </c>
      <c r="D106" s="11">
        <f t="shared" si="8"/>
        <v>62</v>
      </c>
      <c r="E106" s="11">
        <f t="shared" si="6"/>
        <v>9.81</v>
      </c>
      <c r="F106" s="11">
        <f t="shared" si="9"/>
        <v>608.21999999999957</v>
      </c>
      <c r="G106" s="11">
        <f t="shared" si="7"/>
        <v>608.21999999999957</v>
      </c>
      <c r="H106" s="11">
        <f t="shared" si="10"/>
        <v>19158.93</v>
      </c>
      <c r="I106" s="11">
        <f t="shared" si="5"/>
        <v>18854.82</v>
      </c>
      <c r="J106" s="13">
        <f t="shared" si="11"/>
        <v>304.11000000000058</v>
      </c>
      <c r="K106" s="10"/>
    </row>
    <row r="107" spans="3:11">
      <c r="C107" s="10">
        <f t="shared" si="12"/>
        <v>63</v>
      </c>
      <c r="D107" s="11">
        <f t="shared" si="8"/>
        <v>63</v>
      </c>
      <c r="E107" s="11">
        <f t="shared" si="6"/>
        <v>9.81</v>
      </c>
      <c r="F107" s="11">
        <f t="shared" si="9"/>
        <v>618.02999999999952</v>
      </c>
      <c r="G107" s="11">
        <f t="shared" si="7"/>
        <v>618.02999999999952</v>
      </c>
      <c r="H107" s="11">
        <f t="shared" si="10"/>
        <v>19776.96</v>
      </c>
      <c r="I107" s="11">
        <f t="shared" si="5"/>
        <v>19467.945</v>
      </c>
      <c r="J107" s="13">
        <f t="shared" si="11"/>
        <v>309.01499999999942</v>
      </c>
      <c r="K107" s="10"/>
    </row>
    <row r="108" spans="3:11">
      <c r="C108" s="10">
        <f t="shared" si="12"/>
        <v>64</v>
      </c>
      <c r="D108" s="11">
        <f t="shared" si="8"/>
        <v>64</v>
      </c>
      <c r="E108" s="11">
        <f t="shared" si="6"/>
        <v>9.81</v>
      </c>
      <c r="F108" s="11">
        <f t="shared" si="9"/>
        <v>627.83999999999946</v>
      </c>
      <c r="G108" s="11">
        <f t="shared" si="7"/>
        <v>627.83999999999946</v>
      </c>
      <c r="H108" s="11">
        <f t="shared" si="10"/>
        <v>20404.8</v>
      </c>
      <c r="I108" s="11">
        <f t="shared" ref="I108:I144" si="13">$E$41*D108^2/2</f>
        <v>20090.88</v>
      </c>
      <c r="J108" s="13">
        <f t="shared" si="11"/>
        <v>313.91999999999825</v>
      </c>
      <c r="K108" s="10"/>
    </row>
    <row r="109" spans="3:11">
      <c r="C109" s="10">
        <f t="shared" si="12"/>
        <v>65</v>
      </c>
      <c r="D109" s="11">
        <f t="shared" si="8"/>
        <v>65</v>
      </c>
      <c r="E109" s="11">
        <f t="shared" ref="E109:E144" si="14">$E$41*$D$41</f>
        <v>9.81</v>
      </c>
      <c r="F109" s="11">
        <f t="shared" si="9"/>
        <v>637.64999999999941</v>
      </c>
      <c r="G109" s="11">
        <f t="shared" ref="G109:G144" si="15">$D$41*F109</f>
        <v>637.64999999999941</v>
      </c>
      <c r="H109" s="11">
        <f t="shared" si="10"/>
        <v>21042.449999999997</v>
      </c>
      <c r="I109" s="11">
        <f t="shared" si="13"/>
        <v>20723.625</v>
      </c>
      <c r="J109" s="13">
        <f t="shared" si="11"/>
        <v>318.82499999999709</v>
      </c>
      <c r="K109" s="10"/>
    </row>
    <row r="110" spans="3:11">
      <c r="C110" s="10">
        <f t="shared" si="12"/>
        <v>66</v>
      </c>
      <c r="D110" s="11">
        <f t="shared" ref="D110:D144" si="16">D109+$D$41</f>
        <v>66</v>
      </c>
      <c r="E110" s="11">
        <f t="shared" si="14"/>
        <v>9.81</v>
      </c>
      <c r="F110" s="11">
        <f t="shared" ref="F110:F144" si="17">F109+E110</f>
        <v>647.45999999999935</v>
      </c>
      <c r="G110" s="11">
        <f t="shared" si="15"/>
        <v>647.45999999999935</v>
      </c>
      <c r="H110" s="11">
        <f t="shared" ref="H110:H144" si="18">H109+G110</f>
        <v>21689.909999999996</v>
      </c>
      <c r="I110" s="11">
        <f t="shared" si="13"/>
        <v>21366.18</v>
      </c>
      <c r="J110" s="13">
        <f t="shared" ref="J110:J149" si="19">H110-I110</f>
        <v>323.72999999999593</v>
      </c>
      <c r="K110" s="10"/>
    </row>
    <row r="111" spans="3:11">
      <c r="C111" s="10">
        <f t="shared" ref="C111:C144" si="20">C110+1</f>
        <v>67</v>
      </c>
      <c r="D111" s="11">
        <f t="shared" si="16"/>
        <v>67</v>
      </c>
      <c r="E111" s="11">
        <f t="shared" si="14"/>
        <v>9.81</v>
      </c>
      <c r="F111" s="11">
        <f t="shared" si="17"/>
        <v>657.2699999999993</v>
      </c>
      <c r="G111" s="11">
        <f t="shared" si="15"/>
        <v>657.2699999999993</v>
      </c>
      <c r="H111" s="11">
        <f t="shared" si="18"/>
        <v>22347.179999999997</v>
      </c>
      <c r="I111" s="11">
        <f t="shared" si="13"/>
        <v>22018.545000000002</v>
      </c>
      <c r="J111" s="13">
        <f t="shared" si="19"/>
        <v>328.63499999999476</v>
      </c>
      <c r="K111" s="10"/>
    </row>
    <row r="112" spans="3:11">
      <c r="C112" s="10">
        <f t="shared" si="20"/>
        <v>68</v>
      </c>
      <c r="D112" s="11">
        <f t="shared" si="16"/>
        <v>68</v>
      </c>
      <c r="E112" s="11">
        <f t="shared" si="14"/>
        <v>9.81</v>
      </c>
      <c r="F112" s="11">
        <f t="shared" si="17"/>
        <v>667.07999999999925</v>
      </c>
      <c r="G112" s="11">
        <f t="shared" si="15"/>
        <v>667.07999999999925</v>
      </c>
      <c r="H112" s="11">
        <f t="shared" si="18"/>
        <v>23014.259999999995</v>
      </c>
      <c r="I112" s="11">
        <f t="shared" si="13"/>
        <v>22680.720000000001</v>
      </c>
      <c r="J112" s="13">
        <f t="shared" si="19"/>
        <v>333.5399999999936</v>
      </c>
      <c r="K112" s="10"/>
    </row>
    <row r="113" spans="3:11">
      <c r="C113" s="10">
        <f t="shared" si="20"/>
        <v>69</v>
      </c>
      <c r="D113" s="11">
        <f t="shared" si="16"/>
        <v>69</v>
      </c>
      <c r="E113" s="11">
        <f t="shared" si="14"/>
        <v>9.81</v>
      </c>
      <c r="F113" s="11">
        <f t="shared" si="17"/>
        <v>676.88999999999919</v>
      </c>
      <c r="G113" s="11">
        <f t="shared" si="15"/>
        <v>676.88999999999919</v>
      </c>
      <c r="H113" s="11">
        <f t="shared" si="18"/>
        <v>23691.149999999994</v>
      </c>
      <c r="I113" s="11">
        <f t="shared" si="13"/>
        <v>23352.705000000002</v>
      </c>
      <c r="J113" s="13">
        <f t="shared" si="19"/>
        <v>338.44499999999243</v>
      </c>
      <c r="K113" s="10"/>
    </row>
    <row r="114" spans="3:11">
      <c r="C114" s="10">
        <f t="shared" si="20"/>
        <v>70</v>
      </c>
      <c r="D114" s="11">
        <f t="shared" si="16"/>
        <v>70</v>
      </c>
      <c r="E114" s="11">
        <f t="shared" si="14"/>
        <v>9.81</v>
      </c>
      <c r="F114" s="11">
        <f t="shared" si="17"/>
        <v>686.69999999999914</v>
      </c>
      <c r="G114" s="11">
        <f t="shared" si="15"/>
        <v>686.69999999999914</v>
      </c>
      <c r="H114" s="11">
        <f t="shared" si="18"/>
        <v>24377.849999999995</v>
      </c>
      <c r="I114" s="11">
        <f t="shared" si="13"/>
        <v>24034.5</v>
      </c>
      <c r="J114" s="13">
        <f t="shared" si="19"/>
        <v>343.34999999999491</v>
      </c>
      <c r="K114" s="10"/>
    </row>
    <row r="115" spans="3:11">
      <c r="C115" s="10">
        <f t="shared" si="20"/>
        <v>71</v>
      </c>
      <c r="D115" s="11">
        <f t="shared" si="16"/>
        <v>71</v>
      </c>
      <c r="E115" s="11">
        <f t="shared" si="14"/>
        <v>9.81</v>
      </c>
      <c r="F115" s="11">
        <f t="shared" si="17"/>
        <v>696.50999999999908</v>
      </c>
      <c r="G115" s="11">
        <f t="shared" si="15"/>
        <v>696.50999999999908</v>
      </c>
      <c r="H115" s="11">
        <f t="shared" si="18"/>
        <v>25074.359999999993</v>
      </c>
      <c r="I115" s="11">
        <f t="shared" si="13"/>
        <v>24726.105</v>
      </c>
      <c r="J115" s="13">
        <f t="shared" si="19"/>
        <v>348.25499999999374</v>
      </c>
      <c r="K115" s="10"/>
    </row>
    <row r="116" spans="3:11">
      <c r="C116" s="10">
        <f t="shared" si="20"/>
        <v>72</v>
      </c>
      <c r="D116" s="11">
        <f t="shared" si="16"/>
        <v>72</v>
      </c>
      <c r="E116" s="11">
        <f t="shared" si="14"/>
        <v>9.81</v>
      </c>
      <c r="F116" s="11">
        <f t="shared" si="17"/>
        <v>706.31999999999903</v>
      </c>
      <c r="G116" s="11">
        <f t="shared" si="15"/>
        <v>706.31999999999903</v>
      </c>
      <c r="H116" s="11">
        <f t="shared" si="18"/>
        <v>25780.679999999993</v>
      </c>
      <c r="I116" s="11">
        <f t="shared" si="13"/>
        <v>25427.52</v>
      </c>
      <c r="J116" s="13">
        <f t="shared" si="19"/>
        <v>353.15999999999258</v>
      </c>
      <c r="K116" s="10"/>
    </row>
    <row r="117" spans="3:11">
      <c r="C117" s="10">
        <f t="shared" si="20"/>
        <v>73</v>
      </c>
      <c r="D117" s="11">
        <f t="shared" si="16"/>
        <v>73</v>
      </c>
      <c r="E117" s="11">
        <f t="shared" si="14"/>
        <v>9.81</v>
      </c>
      <c r="F117" s="11">
        <f t="shared" si="17"/>
        <v>716.12999999999897</v>
      </c>
      <c r="G117" s="11">
        <f t="shared" si="15"/>
        <v>716.12999999999897</v>
      </c>
      <c r="H117" s="11">
        <f t="shared" si="18"/>
        <v>26496.80999999999</v>
      </c>
      <c r="I117" s="11">
        <f t="shared" si="13"/>
        <v>26138.745000000003</v>
      </c>
      <c r="J117" s="13">
        <f t="shared" si="19"/>
        <v>358.06499999998778</v>
      </c>
      <c r="K117" s="10"/>
    </row>
    <row r="118" spans="3:11">
      <c r="C118" s="10">
        <f t="shared" si="20"/>
        <v>74</v>
      </c>
      <c r="D118" s="11">
        <f t="shared" si="16"/>
        <v>74</v>
      </c>
      <c r="E118" s="11">
        <f t="shared" si="14"/>
        <v>9.81</v>
      </c>
      <c r="F118" s="11">
        <f t="shared" si="17"/>
        <v>725.93999999999892</v>
      </c>
      <c r="G118" s="11">
        <f t="shared" si="15"/>
        <v>725.93999999999892</v>
      </c>
      <c r="H118" s="11">
        <f t="shared" si="18"/>
        <v>27222.749999999989</v>
      </c>
      <c r="I118" s="11">
        <f t="shared" si="13"/>
        <v>26859.780000000002</v>
      </c>
      <c r="J118" s="13">
        <f t="shared" si="19"/>
        <v>362.96999999998661</v>
      </c>
      <c r="K118" s="10"/>
    </row>
    <row r="119" spans="3:11">
      <c r="C119" s="10">
        <f t="shared" si="20"/>
        <v>75</v>
      </c>
      <c r="D119" s="11">
        <f t="shared" si="16"/>
        <v>75</v>
      </c>
      <c r="E119" s="11">
        <f t="shared" si="14"/>
        <v>9.81</v>
      </c>
      <c r="F119" s="11">
        <f t="shared" si="17"/>
        <v>735.74999999999886</v>
      </c>
      <c r="G119" s="11">
        <f t="shared" si="15"/>
        <v>735.74999999999886</v>
      </c>
      <c r="H119" s="11">
        <f t="shared" si="18"/>
        <v>27958.499999999989</v>
      </c>
      <c r="I119" s="11">
        <f t="shared" si="13"/>
        <v>27590.625</v>
      </c>
      <c r="J119" s="13">
        <f t="shared" si="19"/>
        <v>367.87499999998909</v>
      </c>
      <c r="K119" s="10"/>
    </row>
    <row r="120" spans="3:11">
      <c r="C120" s="10">
        <f t="shared" si="20"/>
        <v>76</v>
      </c>
      <c r="D120" s="11">
        <f t="shared" si="16"/>
        <v>76</v>
      </c>
      <c r="E120" s="11">
        <f t="shared" si="14"/>
        <v>9.81</v>
      </c>
      <c r="F120" s="11">
        <f t="shared" si="17"/>
        <v>745.55999999999881</v>
      </c>
      <c r="G120" s="11">
        <f t="shared" si="15"/>
        <v>745.55999999999881</v>
      </c>
      <c r="H120" s="11">
        <f t="shared" si="18"/>
        <v>28704.059999999987</v>
      </c>
      <c r="I120" s="11">
        <f t="shared" si="13"/>
        <v>28331.280000000002</v>
      </c>
      <c r="J120" s="13">
        <f t="shared" si="19"/>
        <v>372.77999999998428</v>
      </c>
      <c r="K120" s="10"/>
    </row>
    <row r="121" spans="3:11">
      <c r="C121" s="10">
        <f t="shared" si="20"/>
        <v>77</v>
      </c>
      <c r="D121" s="11">
        <f t="shared" si="16"/>
        <v>77</v>
      </c>
      <c r="E121" s="11">
        <f t="shared" si="14"/>
        <v>9.81</v>
      </c>
      <c r="F121" s="11">
        <f t="shared" si="17"/>
        <v>755.36999999999875</v>
      </c>
      <c r="G121" s="11">
        <f t="shared" si="15"/>
        <v>755.36999999999875</v>
      </c>
      <c r="H121" s="11">
        <f t="shared" si="18"/>
        <v>29459.429999999986</v>
      </c>
      <c r="I121" s="11">
        <f t="shared" si="13"/>
        <v>29081.745000000003</v>
      </c>
      <c r="J121" s="13">
        <f t="shared" si="19"/>
        <v>377.68499999998312</v>
      </c>
      <c r="K121" s="10"/>
    </row>
    <row r="122" spans="3:11">
      <c r="C122" s="10">
        <f t="shared" si="20"/>
        <v>78</v>
      </c>
      <c r="D122" s="11">
        <f t="shared" si="16"/>
        <v>78</v>
      </c>
      <c r="E122" s="11">
        <f t="shared" si="14"/>
        <v>9.81</v>
      </c>
      <c r="F122" s="11">
        <f t="shared" si="17"/>
        <v>765.1799999999987</v>
      </c>
      <c r="G122" s="11">
        <f t="shared" si="15"/>
        <v>765.1799999999987</v>
      </c>
      <c r="H122" s="11">
        <f t="shared" si="18"/>
        <v>30224.609999999986</v>
      </c>
      <c r="I122" s="11">
        <f t="shared" si="13"/>
        <v>29842.02</v>
      </c>
      <c r="J122" s="13">
        <f t="shared" si="19"/>
        <v>382.58999999998559</v>
      </c>
      <c r="K122" s="10"/>
    </row>
    <row r="123" spans="3:11">
      <c r="C123" s="10">
        <f t="shared" si="20"/>
        <v>79</v>
      </c>
      <c r="D123" s="11">
        <f t="shared" si="16"/>
        <v>79</v>
      </c>
      <c r="E123" s="11">
        <f t="shared" si="14"/>
        <v>9.81</v>
      </c>
      <c r="F123" s="11">
        <f t="shared" si="17"/>
        <v>774.98999999999864</v>
      </c>
      <c r="G123" s="11">
        <f t="shared" si="15"/>
        <v>774.98999999999864</v>
      </c>
      <c r="H123" s="11">
        <f t="shared" si="18"/>
        <v>30999.599999999984</v>
      </c>
      <c r="I123" s="11">
        <f t="shared" si="13"/>
        <v>30612.105000000003</v>
      </c>
      <c r="J123" s="13">
        <f t="shared" si="19"/>
        <v>387.49499999998079</v>
      </c>
      <c r="K123" s="10"/>
    </row>
    <row r="124" spans="3:11">
      <c r="C124" s="10">
        <f t="shared" si="20"/>
        <v>80</v>
      </c>
      <c r="D124" s="11">
        <f t="shared" si="16"/>
        <v>80</v>
      </c>
      <c r="E124" s="11">
        <f t="shared" si="14"/>
        <v>9.81</v>
      </c>
      <c r="F124" s="11">
        <f t="shared" si="17"/>
        <v>784.79999999999859</v>
      </c>
      <c r="G124" s="11">
        <f t="shared" si="15"/>
        <v>784.79999999999859</v>
      </c>
      <c r="H124" s="11">
        <f t="shared" si="18"/>
        <v>31784.399999999983</v>
      </c>
      <c r="I124" s="11">
        <f t="shared" si="13"/>
        <v>31392</v>
      </c>
      <c r="J124" s="13">
        <f t="shared" si="19"/>
        <v>392.39999999998327</v>
      </c>
      <c r="K124" s="10"/>
    </row>
    <row r="125" spans="3:11">
      <c r="C125" s="10">
        <f t="shared" si="20"/>
        <v>81</v>
      </c>
      <c r="D125" s="11">
        <f t="shared" si="16"/>
        <v>81</v>
      </c>
      <c r="E125" s="11">
        <f t="shared" si="14"/>
        <v>9.81</v>
      </c>
      <c r="F125" s="11">
        <f t="shared" si="17"/>
        <v>794.60999999999854</v>
      </c>
      <c r="G125" s="11">
        <f t="shared" si="15"/>
        <v>794.60999999999854</v>
      </c>
      <c r="H125" s="11">
        <f t="shared" si="18"/>
        <v>32579.00999999998</v>
      </c>
      <c r="I125" s="11">
        <f t="shared" si="13"/>
        <v>32181.705000000002</v>
      </c>
      <c r="J125" s="13">
        <f t="shared" si="19"/>
        <v>397.30499999997846</v>
      </c>
      <c r="K125" s="10"/>
    </row>
    <row r="126" spans="3:11">
      <c r="C126" s="10">
        <f t="shared" si="20"/>
        <v>82</v>
      </c>
      <c r="D126" s="11">
        <f t="shared" si="16"/>
        <v>82</v>
      </c>
      <c r="E126" s="11">
        <f t="shared" si="14"/>
        <v>9.81</v>
      </c>
      <c r="F126" s="11">
        <f t="shared" si="17"/>
        <v>804.41999999999848</v>
      </c>
      <c r="G126" s="11">
        <f t="shared" si="15"/>
        <v>804.41999999999848</v>
      </c>
      <c r="H126" s="11">
        <f t="shared" si="18"/>
        <v>33383.429999999978</v>
      </c>
      <c r="I126" s="11">
        <f t="shared" si="13"/>
        <v>32981.22</v>
      </c>
      <c r="J126" s="13">
        <f t="shared" si="19"/>
        <v>402.2099999999773</v>
      </c>
      <c r="K126" s="10"/>
    </row>
    <row r="127" spans="3:11">
      <c r="C127" s="10">
        <f t="shared" si="20"/>
        <v>83</v>
      </c>
      <c r="D127" s="11">
        <f t="shared" si="16"/>
        <v>83</v>
      </c>
      <c r="E127" s="11">
        <f t="shared" si="14"/>
        <v>9.81</v>
      </c>
      <c r="F127" s="11">
        <f t="shared" si="17"/>
        <v>814.22999999999843</v>
      </c>
      <c r="G127" s="11">
        <f t="shared" si="15"/>
        <v>814.22999999999843</v>
      </c>
      <c r="H127" s="11">
        <f t="shared" si="18"/>
        <v>34197.659999999974</v>
      </c>
      <c r="I127" s="11">
        <f t="shared" si="13"/>
        <v>33790.544999999998</v>
      </c>
      <c r="J127" s="13">
        <f t="shared" si="19"/>
        <v>407.11499999997613</v>
      </c>
      <c r="K127" s="10"/>
    </row>
    <row r="128" spans="3:11">
      <c r="C128" s="10">
        <f t="shared" si="20"/>
        <v>84</v>
      </c>
      <c r="D128" s="11">
        <f t="shared" si="16"/>
        <v>84</v>
      </c>
      <c r="E128" s="11">
        <f t="shared" si="14"/>
        <v>9.81</v>
      </c>
      <c r="F128" s="11">
        <f t="shared" si="17"/>
        <v>824.03999999999837</v>
      </c>
      <c r="G128" s="11">
        <f t="shared" si="15"/>
        <v>824.03999999999837</v>
      </c>
      <c r="H128" s="11">
        <f t="shared" si="18"/>
        <v>35021.699999999975</v>
      </c>
      <c r="I128" s="11">
        <f t="shared" si="13"/>
        <v>34609.68</v>
      </c>
      <c r="J128" s="13">
        <f t="shared" si="19"/>
        <v>412.01999999997497</v>
      </c>
      <c r="K128" s="10"/>
    </row>
    <row r="129" spans="3:11">
      <c r="C129" s="10">
        <f t="shared" si="20"/>
        <v>85</v>
      </c>
      <c r="D129" s="11">
        <f t="shared" si="16"/>
        <v>85</v>
      </c>
      <c r="E129" s="11">
        <f t="shared" si="14"/>
        <v>9.81</v>
      </c>
      <c r="F129" s="11">
        <f t="shared" si="17"/>
        <v>833.84999999999832</v>
      </c>
      <c r="G129" s="11">
        <f t="shared" si="15"/>
        <v>833.84999999999832</v>
      </c>
      <c r="H129" s="11">
        <f t="shared" si="18"/>
        <v>35855.549999999974</v>
      </c>
      <c r="I129" s="11">
        <f t="shared" si="13"/>
        <v>35438.625</v>
      </c>
      <c r="J129" s="13">
        <f t="shared" si="19"/>
        <v>416.92499999997381</v>
      </c>
      <c r="K129" s="10"/>
    </row>
    <row r="130" spans="3:11">
      <c r="C130" s="10">
        <f t="shared" si="20"/>
        <v>86</v>
      </c>
      <c r="D130" s="11">
        <f t="shared" si="16"/>
        <v>86</v>
      </c>
      <c r="E130" s="11">
        <f t="shared" si="14"/>
        <v>9.81</v>
      </c>
      <c r="F130" s="11">
        <f t="shared" si="17"/>
        <v>843.65999999999826</v>
      </c>
      <c r="G130" s="11">
        <f t="shared" si="15"/>
        <v>843.65999999999826</v>
      </c>
      <c r="H130" s="11">
        <f t="shared" si="18"/>
        <v>36699.20999999997</v>
      </c>
      <c r="I130" s="11">
        <f t="shared" si="13"/>
        <v>36277.380000000005</v>
      </c>
      <c r="J130" s="13">
        <f t="shared" si="19"/>
        <v>421.82999999996537</v>
      </c>
      <c r="K130" s="10"/>
    </row>
    <row r="131" spans="3:11">
      <c r="C131" s="10">
        <f t="shared" si="20"/>
        <v>87</v>
      </c>
      <c r="D131" s="11">
        <f t="shared" si="16"/>
        <v>87</v>
      </c>
      <c r="E131" s="11">
        <f t="shared" si="14"/>
        <v>9.81</v>
      </c>
      <c r="F131" s="11">
        <f t="shared" si="17"/>
        <v>853.46999999999821</v>
      </c>
      <c r="G131" s="11">
        <f t="shared" si="15"/>
        <v>853.46999999999821</v>
      </c>
      <c r="H131" s="11">
        <f t="shared" si="18"/>
        <v>37552.679999999971</v>
      </c>
      <c r="I131" s="11">
        <f t="shared" si="13"/>
        <v>37125.945</v>
      </c>
      <c r="J131" s="13">
        <f t="shared" si="19"/>
        <v>426.73499999997148</v>
      </c>
      <c r="K131" s="10"/>
    </row>
    <row r="132" spans="3:11">
      <c r="C132" s="10">
        <f t="shared" si="20"/>
        <v>88</v>
      </c>
      <c r="D132" s="11">
        <f t="shared" si="16"/>
        <v>88</v>
      </c>
      <c r="E132" s="11">
        <f t="shared" si="14"/>
        <v>9.81</v>
      </c>
      <c r="F132" s="11">
        <f t="shared" si="17"/>
        <v>863.27999999999815</v>
      </c>
      <c r="G132" s="11">
        <f t="shared" si="15"/>
        <v>863.27999999999815</v>
      </c>
      <c r="H132" s="11">
        <f t="shared" si="18"/>
        <v>38415.95999999997</v>
      </c>
      <c r="I132" s="11">
        <f t="shared" si="13"/>
        <v>37984.32</v>
      </c>
      <c r="J132" s="13">
        <f t="shared" si="19"/>
        <v>431.63999999997031</v>
      </c>
      <c r="K132" s="10"/>
    </row>
    <row r="133" spans="3:11">
      <c r="C133" s="10">
        <f t="shared" si="20"/>
        <v>89</v>
      </c>
      <c r="D133" s="11">
        <f t="shared" si="16"/>
        <v>89</v>
      </c>
      <c r="E133" s="11">
        <f t="shared" si="14"/>
        <v>9.81</v>
      </c>
      <c r="F133" s="11">
        <f t="shared" si="17"/>
        <v>873.0899999999981</v>
      </c>
      <c r="G133" s="11">
        <f t="shared" si="15"/>
        <v>873.0899999999981</v>
      </c>
      <c r="H133" s="11">
        <f t="shared" si="18"/>
        <v>39289.049999999967</v>
      </c>
      <c r="I133" s="11">
        <f t="shared" si="13"/>
        <v>38852.505000000005</v>
      </c>
      <c r="J133" s="13">
        <f t="shared" si="19"/>
        <v>436.54499999996187</v>
      </c>
      <c r="K133" s="10"/>
    </row>
    <row r="134" spans="3:11">
      <c r="C134" s="10">
        <f t="shared" si="20"/>
        <v>90</v>
      </c>
      <c r="D134" s="11">
        <f t="shared" si="16"/>
        <v>90</v>
      </c>
      <c r="E134" s="11">
        <f t="shared" si="14"/>
        <v>9.81</v>
      </c>
      <c r="F134" s="11">
        <f t="shared" si="17"/>
        <v>882.89999999999804</v>
      </c>
      <c r="G134" s="11">
        <f t="shared" si="15"/>
        <v>882.89999999999804</v>
      </c>
      <c r="H134" s="11">
        <f t="shared" si="18"/>
        <v>40171.949999999968</v>
      </c>
      <c r="I134" s="11">
        <f t="shared" si="13"/>
        <v>39730.5</v>
      </c>
      <c r="J134" s="13">
        <f t="shared" si="19"/>
        <v>441.44999999996799</v>
      </c>
      <c r="K134" s="10"/>
    </row>
    <row r="135" spans="3:11">
      <c r="C135" s="10">
        <f t="shared" si="20"/>
        <v>91</v>
      </c>
      <c r="D135" s="11">
        <f t="shared" si="16"/>
        <v>91</v>
      </c>
      <c r="E135" s="11">
        <f t="shared" si="14"/>
        <v>9.81</v>
      </c>
      <c r="F135" s="11">
        <f t="shared" si="17"/>
        <v>892.70999999999799</v>
      </c>
      <c r="G135" s="11">
        <f t="shared" si="15"/>
        <v>892.70999999999799</v>
      </c>
      <c r="H135" s="11">
        <f t="shared" si="18"/>
        <v>41064.659999999967</v>
      </c>
      <c r="I135" s="11">
        <f t="shared" si="13"/>
        <v>40618.305</v>
      </c>
      <c r="J135" s="13">
        <f t="shared" si="19"/>
        <v>446.35499999996682</v>
      </c>
      <c r="K135" s="10"/>
    </row>
    <row r="136" spans="3:11">
      <c r="C136" s="10">
        <f t="shared" si="20"/>
        <v>92</v>
      </c>
      <c r="D136" s="11">
        <f t="shared" si="16"/>
        <v>92</v>
      </c>
      <c r="E136" s="11">
        <f t="shared" si="14"/>
        <v>9.81</v>
      </c>
      <c r="F136" s="11">
        <f t="shared" si="17"/>
        <v>902.51999999999794</v>
      </c>
      <c r="G136" s="11">
        <f t="shared" si="15"/>
        <v>902.51999999999794</v>
      </c>
      <c r="H136" s="11">
        <f t="shared" si="18"/>
        <v>41967.179999999964</v>
      </c>
      <c r="I136" s="11">
        <f t="shared" si="13"/>
        <v>41515.920000000006</v>
      </c>
      <c r="J136" s="13">
        <f t="shared" si="19"/>
        <v>451.25999999995838</v>
      </c>
      <c r="K136" s="10"/>
    </row>
    <row r="137" spans="3:11">
      <c r="C137" s="10">
        <f t="shared" si="20"/>
        <v>93</v>
      </c>
      <c r="D137" s="11">
        <f t="shared" si="16"/>
        <v>93</v>
      </c>
      <c r="E137" s="11">
        <f t="shared" si="14"/>
        <v>9.81</v>
      </c>
      <c r="F137" s="11">
        <f t="shared" si="17"/>
        <v>912.32999999999788</v>
      </c>
      <c r="G137" s="11">
        <f t="shared" si="15"/>
        <v>912.32999999999788</v>
      </c>
      <c r="H137" s="11">
        <f t="shared" si="18"/>
        <v>42879.509999999958</v>
      </c>
      <c r="I137" s="11">
        <f t="shared" si="13"/>
        <v>42423.345000000001</v>
      </c>
      <c r="J137" s="13">
        <f t="shared" si="19"/>
        <v>456.16499999995722</v>
      </c>
      <c r="K137" s="10"/>
    </row>
    <row r="138" spans="3:11">
      <c r="C138" s="10">
        <f t="shared" si="20"/>
        <v>94</v>
      </c>
      <c r="D138" s="11">
        <f t="shared" si="16"/>
        <v>94</v>
      </c>
      <c r="E138" s="11">
        <f t="shared" si="14"/>
        <v>9.81</v>
      </c>
      <c r="F138" s="11">
        <f t="shared" si="17"/>
        <v>922.13999999999783</v>
      </c>
      <c r="G138" s="11">
        <f t="shared" si="15"/>
        <v>922.13999999999783</v>
      </c>
      <c r="H138" s="11">
        <f t="shared" si="18"/>
        <v>43801.649999999958</v>
      </c>
      <c r="I138" s="11">
        <f t="shared" si="13"/>
        <v>43340.58</v>
      </c>
      <c r="J138" s="13">
        <f t="shared" si="19"/>
        <v>461.06999999995605</v>
      </c>
      <c r="K138" s="10"/>
    </row>
    <row r="139" spans="3:11">
      <c r="C139" s="10">
        <f t="shared" si="20"/>
        <v>95</v>
      </c>
      <c r="D139" s="11">
        <f t="shared" si="16"/>
        <v>95</v>
      </c>
      <c r="E139" s="11">
        <f t="shared" si="14"/>
        <v>9.81</v>
      </c>
      <c r="F139" s="11">
        <f t="shared" si="17"/>
        <v>931.94999999999777</v>
      </c>
      <c r="G139" s="11">
        <f t="shared" si="15"/>
        <v>931.94999999999777</v>
      </c>
      <c r="H139" s="11">
        <f t="shared" si="18"/>
        <v>44733.599999999955</v>
      </c>
      <c r="I139" s="11">
        <f t="shared" si="13"/>
        <v>44267.625</v>
      </c>
      <c r="J139" s="13">
        <f t="shared" si="19"/>
        <v>465.97499999995489</v>
      </c>
      <c r="K139" s="10"/>
    </row>
    <row r="140" spans="3:11">
      <c r="C140" s="10">
        <f t="shared" si="20"/>
        <v>96</v>
      </c>
      <c r="D140" s="11">
        <f t="shared" si="16"/>
        <v>96</v>
      </c>
      <c r="E140" s="11">
        <f t="shared" si="14"/>
        <v>9.81</v>
      </c>
      <c r="F140" s="11">
        <f t="shared" si="17"/>
        <v>941.75999999999772</v>
      </c>
      <c r="G140" s="11">
        <f t="shared" si="15"/>
        <v>941.75999999999772</v>
      </c>
      <c r="H140" s="11">
        <f t="shared" si="18"/>
        <v>45675.35999999995</v>
      </c>
      <c r="I140" s="11">
        <f t="shared" si="13"/>
        <v>45204.480000000003</v>
      </c>
      <c r="J140" s="13">
        <f t="shared" si="19"/>
        <v>470.87999999994645</v>
      </c>
      <c r="K140" s="10"/>
    </row>
    <row r="141" spans="3:11">
      <c r="C141" s="10">
        <f t="shared" si="20"/>
        <v>97</v>
      </c>
      <c r="D141" s="11">
        <f t="shared" si="16"/>
        <v>97</v>
      </c>
      <c r="E141" s="11">
        <f t="shared" si="14"/>
        <v>9.81</v>
      </c>
      <c r="F141" s="11">
        <f t="shared" si="17"/>
        <v>951.56999999999766</v>
      </c>
      <c r="G141" s="11">
        <f t="shared" si="15"/>
        <v>951.56999999999766</v>
      </c>
      <c r="H141" s="11">
        <f t="shared" si="18"/>
        <v>46626.929999999949</v>
      </c>
      <c r="I141" s="11">
        <f t="shared" si="13"/>
        <v>46151.145000000004</v>
      </c>
      <c r="J141" s="13">
        <f t="shared" si="19"/>
        <v>475.78499999994528</v>
      </c>
      <c r="K141" s="10"/>
    </row>
    <row r="142" spans="3:11">
      <c r="C142" s="10">
        <f t="shared" si="20"/>
        <v>98</v>
      </c>
      <c r="D142" s="11">
        <f t="shared" si="16"/>
        <v>98</v>
      </c>
      <c r="E142" s="11">
        <f t="shared" si="14"/>
        <v>9.81</v>
      </c>
      <c r="F142" s="11">
        <f t="shared" si="17"/>
        <v>961.37999999999761</v>
      </c>
      <c r="G142" s="11">
        <f t="shared" si="15"/>
        <v>961.37999999999761</v>
      </c>
      <c r="H142" s="11">
        <f t="shared" si="18"/>
        <v>47588.309999999947</v>
      </c>
      <c r="I142" s="11">
        <f t="shared" si="13"/>
        <v>47107.62</v>
      </c>
      <c r="J142" s="13">
        <f t="shared" si="19"/>
        <v>480.68999999994412</v>
      </c>
      <c r="K142" s="10"/>
    </row>
    <row r="143" spans="3:11">
      <c r="C143" s="10">
        <f t="shared" si="20"/>
        <v>99</v>
      </c>
      <c r="D143" s="11">
        <f t="shared" si="16"/>
        <v>99</v>
      </c>
      <c r="E143" s="11">
        <f t="shared" si="14"/>
        <v>9.81</v>
      </c>
      <c r="F143" s="11">
        <f t="shared" si="17"/>
        <v>971.18999999999755</v>
      </c>
      <c r="G143" s="11">
        <f t="shared" si="15"/>
        <v>971.18999999999755</v>
      </c>
      <c r="H143" s="11">
        <f t="shared" si="18"/>
        <v>48559.499999999942</v>
      </c>
      <c r="I143" s="11">
        <f t="shared" si="13"/>
        <v>48073.904999999999</v>
      </c>
      <c r="J143" s="13">
        <f t="shared" si="19"/>
        <v>485.59499999994296</v>
      </c>
      <c r="K143" s="10"/>
    </row>
    <row r="144" spans="3:11">
      <c r="C144" s="10">
        <f t="shared" si="20"/>
        <v>100</v>
      </c>
      <c r="D144" s="11">
        <f t="shared" si="16"/>
        <v>100</v>
      </c>
      <c r="E144" s="11">
        <f t="shared" si="14"/>
        <v>9.81</v>
      </c>
      <c r="F144" s="11">
        <f t="shared" si="17"/>
        <v>980.9999999999975</v>
      </c>
      <c r="G144" s="11">
        <f t="shared" si="15"/>
        <v>980.9999999999975</v>
      </c>
      <c r="H144" s="11">
        <f t="shared" si="18"/>
        <v>49540.499999999942</v>
      </c>
      <c r="I144" s="11">
        <f t="shared" si="13"/>
        <v>49050</v>
      </c>
      <c r="J144" s="13">
        <f t="shared" si="19"/>
        <v>490.49999999994179</v>
      </c>
      <c r="K144" s="10"/>
    </row>
    <row r="145" spans="1:11">
      <c r="H145" s="11"/>
      <c r="I145" s="11"/>
      <c r="K145" s="13"/>
    </row>
    <row r="146" spans="1:11">
      <c r="H146" s="11"/>
      <c r="I146" s="11"/>
      <c r="K146" s="13"/>
    </row>
    <row r="153" spans="1:11">
      <c r="A153" s="10" t="s">
        <v>132</v>
      </c>
      <c r="D153" s="11" t="s">
        <v>149</v>
      </c>
    </row>
    <row r="155" spans="1:11">
      <c r="A155" s="10" t="s">
        <v>133</v>
      </c>
      <c r="C155" s="10" t="s">
        <v>118</v>
      </c>
      <c r="D155" s="11" t="s">
        <v>119</v>
      </c>
      <c r="E155" s="11" t="s">
        <v>134</v>
      </c>
      <c r="F155" s="11" t="s">
        <v>135</v>
      </c>
      <c r="G155" s="10"/>
      <c r="H155" s="11"/>
      <c r="I155" s="11" t="s">
        <v>121</v>
      </c>
      <c r="J155" s="11" t="s">
        <v>122</v>
      </c>
      <c r="K155" s="12" t="s">
        <v>136</v>
      </c>
    </row>
    <row r="156" spans="1:11">
      <c r="A156" s="10" t="s">
        <v>137</v>
      </c>
      <c r="D156" s="11">
        <v>1</v>
      </c>
      <c r="E156" s="11">
        <v>9.81</v>
      </c>
      <c r="F156" s="11">
        <v>0</v>
      </c>
      <c r="G156" s="10"/>
      <c r="H156" s="11"/>
      <c r="I156" s="11">
        <v>0</v>
      </c>
      <c r="K156" s="11" t="s">
        <v>138</v>
      </c>
    </row>
    <row r="157" spans="1:11">
      <c r="A157" s="10" t="s">
        <v>139</v>
      </c>
      <c r="G157" s="10"/>
      <c r="H157" s="11"/>
      <c r="I157" s="11"/>
    </row>
    <row r="158" spans="1:11">
      <c r="D158" s="11" t="s">
        <v>140</v>
      </c>
      <c r="E158" s="11" t="s">
        <v>141</v>
      </c>
      <c r="F158" s="11" t="s">
        <v>142</v>
      </c>
      <c r="G158" s="11" t="s">
        <v>150</v>
      </c>
      <c r="H158" s="11" t="s">
        <v>125</v>
      </c>
      <c r="I158" s="11" t="s">
        <v>126</v>
      </c>
      <c r="J158" s="11" t="s">
        <v>143</v>
      </c>
      <c r="K158" s="11" t="s">
        <v>144</v>
      </c>
    </row>
    <row r="159" spans="1:11">
      <c r="A159" s="10" t="s">
        <v>145</v>
      </c>
      <c r="C159" s="10">
        <v>0</v>
      </c>
      <c r="D159" s="11">
        <f>0</f>
        <v>0</v>
      </c>
      <c r="E159" s="11" t="s">
        <v>129</v>
      </c>
      <c r="F159" s="11">
        <v>0</v>
      </c>
      <c r="G159" s="11">
        <v>0</v>
      </c>
      <c r="H159" s="11" t="s">
        <v>129</v>
      </c>
      <c r="I159" s="11">
        <v>0</v>
      </c>
      <c r="J159" s="11">
        <f t="shared" ref="J159" si="21">$E$156*D159^2/2</f>
        <v>0</v>
      </c>
      <c r="K159" s="11">
        <v>0</v>
      </c>
    </row>
    <row r="160" spans="1:11">
      <c r="A160" s="10" t="s">
        <v>151</v>
      </c>
      <c r="C160" s="10">
        <v>1</v>
      </c>
      <c r="D160" s="11">
        <f>D159+$D$41</f>
        <v>1</v>
      </c>
      <c r="E160" s="11">
        <f>$E$156*$D$156</f>
        <v>9.81</v>
      </c>
      <c r="F160" s="11">
        <f t="shared" ref="F160:F223" si="22">F159+E160</f>
        <v>9.81</v>
      </c>
      <c r="G160" s="12">
        <f>F160-(F160-F159)/2</f>
        <v>4.9050000000000002</v>
      </c>
      <c r="H160" s="11">
        <f>$D$156*G160</f>
        <v>4.9050000000000002</v>
      </c>
      <c r="I160" s="11">
        <f>I159+H160</f>
        <v>4.9050000000000002</v>
      </c>
      <c r="J160" s="11">
        <f>$E$156*D160^2/2</f>
        <v>4.9050000000000002</v>
      </c>
      <c r="K160" s="13">
        <f>I160-J160</f>
        <v>0</v>
      </c>
    </row>
    <row r="161" spans="1:11">
      <c r="A161" s="10" t="s">
        <v>152</v>
      </c>
      <c r="C161" s="10">
        <f>C160+1</f>
        <v>2</v>
      </c>
      <c r="D161" s="11">
        <f t="shared" ref="D161:D224" si="23">D160+$D$41</f>
        <v>2</v>
      </c>
      <c r="E161" s="11">
        <f t="shared" ref="E161:E224" si="24">$E$156*$D$156</f>
        <v>9.81</v>
      </c>
      <c r="F161" s="11">
        <f t="shared" si="22"/>
        <v>19.62</v>
      </c>
      <c r="G161" s="12">
        <f t="shared" ref="G161:G224" si="25">F161-(F161-F160)/2</f>
        <v>14.715</v>
      </c>
      <c r="H161" s="11">
        <f t="shared" ref="H161:H224" si="26">$D$156*G161</f>
        <v>14.715</v>
      </c>
      <c r="I161" s="11">
        <f t="shared" ref="I161:I224" si="27">I160+H161</f>
        <v>19.62</v>
      </c>
      <c r="J161" s="11">
        <f t="shared" ref="J161:J224" si="28">$E$156*D161^2/2</f>
        <v>19.62</v>
      </c>
      <c r="K161" s="13">
        <f t="shared" ref="K161:K224" si="29">I161-J161</f>
        <v>0</v>
      </c>
    </row>
    <row r="162" spans="1:11">
      <c r="A162" s="10" t="s">
        <v>153</v>
      </c>
      <c r="C162" s="10">
        <f t="shared" ref="C162:C225" si="30">C161+1</f>
        <v>3</v>
      </c>
      <c r="D162" s="11">
        <f t="shared" si="23"/>
        <v>3</v>
      </c>
      <c r="E162" s="11">
        <f t="shared" si="24"/>
        <v>9.81</v>
      </c>
      <c r="F162" s="11">
        <f t="shared" si="22"/>
        <v>29.43</v>
      </c>
      <c r="G162" s="12">
        <f t="shared" si="25"/>
        <v>24.524999999999999</v>
      </c>
      <c r="H162" s="11">
        <f t="shared" si="26"/>
        <v>24.524999999999999</v>
      </c>
      <c r="I162" s="11">
        <f t="shared" si="27"/>
        <v>44.144999999999996</v>
      </c>
      <c r="J162" s="11">
        <f t="shared" si="28"/>
        <v>44.145000000000003</v>
      </c>
      <c r="K162" s="13">
        <f t="shared" si="29"/>
        <v>0</v>
      </c>
    </row>
    <row r="163" spans="1:11">
      <c r="A163" s="10" t="s">
        <v>148</v>
      </c>
      <c r="C163" s="10">
        <f t="shared" si="30"/>
        <v>4</v>
      </c>
      <c r="D163" s="11">
        <f t="shared" si="23"/>
        <v>4</v>
      </c>
      <c r="E163" s="11">
        <f t="shared" si="24"/>
        <v>9.81</v>
      </c>
      <c r="F163" s="11">
        <f t="shared" si="22"/>
        <v>39.24</v>
      </c>
      <c r="G163" s="12">
        <f t="shared" si="25"/>
        <v>34.335000000000001</v>
      </c>
      <c r="H163" s="11">
        <f t="shared" si="26"/>
        <v>34.335000000000001</v>
      </c>
      <c r="I163" s="11">
        <f t="shared" si="27"/>
        <v>78.47999999999999</v>
      </c>
      <c r="J163" s="11">
        <f t="shared" si="28"/>
        <v>78.48</v>
      </c>
      <c r="K163" s="13">
        <f t="shared" si="29"/>
        <v>0</v>
      </c>
    </row>
    <row r="164" spans="1:11">
      <c r="C164" s="10">
        <f t="shared" si="30"/>
        <v>5</v>
      </c>
      <c r="D164" s="11">
        <f t="shared" si="23"/>
        <v>5</v>
      </c>
      <c r="E164" s="11">
        <f t="shared" si="24"/>
        <v>9.81</v>
      </c>
      <c r="F164" s="11">
        <f t="shared" si="22"/>
        <v>49.050000000000004</v>
      </c>
      <c r="G164" s="12">
        <f t="shared" si="25"/>
        <v>44.145000000000003</v>
      </c>
      <c r="H164" s="11">
        <f t="shared" si="26"/>
        <v>44.145000000000003</v>
      </c>
      <c r="I164" s="11">
        <f t="shared" si="27"/>
        <v>122.625</v>
      </c>
      <c r="J164" s="11">
        <f t="shared" si="28"/>
        <v>122.625</v>
      </c>
      <c r="K164" s="13">
        <f t="shared" si="29"/>
        <v>0</v>
      </c>
    </row>
    <row r="165" spans="1:11">
      <c r="C165" s="10">
        <f t="shared" si="30"/>
        <v>6</v>
      </c>
      <c r="D165" s="11">
        <f t="shared" si="23"/>
        <v>6</v>
      </c>
      <c r="E165" s="11">
        <f t="shared" si="24"/>
        <v>9.81</v>
      </c>
      <c r="F165" s="11">
        <f t="shared" si="22"/>
        <v>58.860000000000007</v>
      </c>
      <c r="G165" s="12">
        <f t="shared" si="25"/>
        <v>53.955000000000005</v>
      </c>
      <c r="H165" s="11">
        <f t="shared" si="26"/>
        <v>53.955000000000005</v>
      </c>
      <c r="I165" s="11">
        <f t="shared" si="27"/>
        <v>176.58</v>
      </c>
      <c r="J165" s="11">
        <f t="shared" si="28"/>
        <v>176.58</v>
      </c>
      <c r="K165" s="13">
        <f t="shared" si="29"/>
        <v>0</v>
      </c>
    </row>
    <row r="166" spans="1:11">
      <c r="A166" s="10" t="s">
        <v>154</v>
      </c>
      <c r="C166" s="10">
        <f t="shared" si="30"/>
        <v>7</v>
      </c>
      <c r="D166" s="11">
        <f t="shared" si="23"/>
        <v>7</v>
      </c>
      <c r="E166" s="11">
        <f t="shared" si="24"/>
        <v>9.81</v>
      </c>
      <c r="F166" s="11">
        <f t="shared" si="22"/>
        <v>68.67</v>
      </c>
      <c r="G166" s="12">
        <f t="shared" si="25"/>
        <v>63.765000000000001</v>
      </c>
      <c r="H166" s="11">
        <f t="shared" si="26"/>
        <v>63.765000000000001</v>
      </c>
      <c r="I166" s="11">
        <f t="shared" si="27"/>
        <v>240.34500000000003</v>
      </c>
      <c r="J166" s="11">
        <f t="shared" si="28"/>
        <v>240.345</v>
      </c>
      <c r="K166" s="13">
        <f t="shared" si="29"/>
        <v>0</v>
      </c>
    </row>
    <row r="167" spans="1:11">
      <c r="C167" s="10">
        <f t="shared" si="30"/>
        <v>8</v>
      </c>
      <c r="D167" s="11">
        <f t="shared" si="23"/>
        <v>8</v>
      </c>
      <c r="E167" s="11">
        <f t="shared" si="24"/>
        <v>9.81</v>
      </c>
      <c r="F167" s="11">
        <f t="shared" si="22"/>
        <v>78.48</v>
      </c>
      <c r="G167" s="12">
        <f t="shared" si="25"/>
        <v>73.575000000000003</v>
      </c>
      <c r="H167" s="11">
        <f t="shared" si="26"/>
        <v>73.575000000000003</v>
      </c>
      <c r="I167" s="11">
        <f t="shared" si="27"/>
        <v>313.92</v>
      </c>
      <c r="J167" s="11">
        <f t="shared" si="28"/>
        <v>313.92</v>
      </c>
      <c r="K167" s="13">
        <f t="shared" si="29"/>
        <v>0</v>
      </c>
    </row>
    <row r="168" spans="1:11">
      <c r="A168" s="10" t="s">
        <v>155</v>
      </c>
      <c r="C168" s="10">
        <f t="shared" si="30"/>
        <v>9</v>
      </c>
      <c r="D168" s="11">
        <f t="shared" si="23"/>
        <v>9</v>
      </c>
      <c r="E168" s="11">
        <f t="shared" si="24"/>
        <v>9.81</v>
      </c>
      <c r="F168" s="11">
        <f t="shared" si="22"/>
        <v>88.29</v>
      </c>
      <c r="G168" s="12">
        <f t="shared" si="25"/>
        <v>83.385000000000005</v>
      </c>
      <c r="H168" s="11">
        <f t="shared" si="26"/>
        <v>83.385000000000005</v>
      </c>
      <c r="I168" s="11">
        <f t="shared" si="27"/>
        <v>397.30500000000001</v>
      </c>
      <c r="J168" s="11">
        <f t="shared" si="28"/>
        <v>397.30500000000001</v>
      </c>
      <c r="K168" s="13">
        <f t="shared" si="29"/>
        <v>0</v>
      </c>
    </row>
    <row r="169" spans="1:11">
      <c r="A169" s="10" t="s">
        <v>156</v>
      </c>
      <c r="C169" s="10">
        <f t="shared" si="30"/>
        <v>10</v>
      </c>
      <c r="D169" s="11">
        <f t="shared" si="23"/>
        <v>10</v>
      </c>
      <c r="E169" s="11">
        <f t="shared" si="24"/>
        <v>9.81</v>
      </c>
      <c r="F169" s="11">
        <f t="shared" si="22"/>
        <v>98.100000000000009</v>
      </c>
      <c r="G169" s="12">
        <f t="shared" si="25"/>
        <v>93.195000000000007</v>
      </c>
      <c r="H169" s="11">
        <f t="shared" si="26"/>
        <v>93.195000000000007</v>
      </c>
      <c r="I169" s="11">
        <f t="shared" si="27"/>
        <v>490.5</v>
      </c>
      <c r="J169" s="11">
        <f t="shared" si="28"/>
        <v>490.5</v>
      </c>
      <c r="K169" s="13">
        <f t="shared" si="29"/>
        <v>0</v>
      </c>
    </row>
    <row r="170" spans="1:11">
      <c r="C170" s="10">
        <f t="shared" si="30"/>
        <v>11</v>
      </c>
      <c r="D170" s="11">
        <f t="shared" si="23"/>
        <v>11</v>
      </c>
      <c r="E170" s="11">
        <f t="shared" si="24"/>
        <v>9.81</v>
      </c>
      <c r="F170" s="11">
        <f t="shared" si="22"/>
        <v>107.91000000000001</v>
      </c>
      <c r="G170" s="12">
        <f t="shared" si="25"/>
        <v>103.00500000000001</v>
      </c>
      <c r="H170" s="11">
        <f t="shared" si="26"/>
        <v>103.00500000000001</v>
      </c>
      <c r="I170" s="11">
        <f t="shared" si="27"/>
        <v>593.505</v>
      </c>
      <c r="J170" s="11">
        <f t="shared" si="28"/>
        <v>593.505</v>
      </c>
      <c r="K170" s="13">
        <f t="shared" si="29"/>
        <v>0</v>
      </c>
    </row>
    <row r="171" spans="1:11">
      <c r="C171" s="10">
        <f t="shared" si="30"/>
        <v>12</v>
      </c>
      <c r="D171" s="11">
        <f t="shared" si="23"/>
        <v>12</v>
      </c>
      <c r="E171" s="11">
        <f t="shared" si="24"/>
        <v>9.81</v>
      </c>
      <c r="F171" s="11">
        <f t="shared" si="22"/>
        <v>117.72000000000001</v>
      </c>
      <c r="G171" s="12">
        <f t="shared" si="25"/>
        <v>112.81500000000001</v>
      </c>
      <c r="H171" s="11">
        <f t="shared" si="26"/>
        <v>112.81500000000001</v>
      </c>
      <c r="I171" s="11">
        <f t="shared" si="27"/>
        <v>706.32</v>
      </c>
      <c r="J171" s="11">
        <f t="shared" si="28"/>
        <v>706.32</v>
      </c>
      <c r="K171" s="13">
        <f t="shared" si="29"/>
        <v>0</v>
      </c>
    </row>
    <row r="172" spans="1:11">
      <c r="C172" s="10">
        <f t="shared" si="30"/>
        <v>13</v>
      </c>
      <c r="D172" s="11">
        <f t="shared" si="23"/>
        <v>13</v>
      </c>
      <c r="E172" s="11">
        <f t="shared" si="24"/>
        <v>9.81</v>
      </c>
      <c r="F172" s="11">
        <f t="shared" si="22"/>
        <v>127.53000000000002</v>
      </c>
      <c r="G172" s="12">
        <f t="shared" si="25"/>
        <v>122.62500000000001</v>
      </c>
      <c r="H172" s="11">
        <f t="shared" si="26"/>
        <v>122.62500000000001</v>
      </c>
      <c r="I172" s="11">
        <f t="shared" si="27"/>
        <v>828.94500000000005</v>
      </c>
      <c r="J172" s="11">
        <f t="shared" si="28"/>
        <v>828.94500000000005</v>
      </c>
      <c r="K172" s="13">
        <f t="shared" si="29"/>
        <v>0</v>
      </c>
    </row>
    <row r="173" spans="1:11">
      <c r="C173" s="10">
        <f t="shared" si="30"/>
        <v>14</v>
      </c>
      <c r="D173" s="11">
        <f t="shared" si="23"/>
        <v>14</v>
      </c>
      <c r="E173" s="11">
        <f t="shared" si="24"/>
        <v>9.81</v>
      </c>
      <c r="F173" s="11">
        <f t="shared" si="22"/>
        <v>137.34</v>
      </c>
      <c r="G173" s="12">
        <f t="shared" si="25"/>
        <v>132.435</v>
      </c>
      <c r="H173" s="11">
        <f t="shared" si="26"/>
        <v>132.435</v>
      </c>
      <c r="I173" s="11">
        <f t="shared" si="27"/>
        <v>961.38000000000011</v>
      </c>
      <c r="J173" s="11">
        <f t="shared" si="28"/>
        <v>961.38</v>
      </c>
      <c r="K173" s="13">
        <f t="shared" si="29"/>
        <v>0</v>
      </c>
    </row>
    <row r="174" spans="1:11">
      <c r="C174" s="10">
        <f t="shared" si="30"/>
        <v>15</v>
      </c>
      <c r="D174" s="11">
        <f t="shared" si="23"/>
        <v>15</v>
      </c>
      <c r="E174" s="11">
        <f t="shared" si="24"/>
        <v>9.81</v>
      </c>
      <c r="F174" s="11">
        <f t="shared" si="22"/>
        <v>147.15</v>
      </c>
      <c r="G174" s="12">
        <f t="shared" si="25"/>
        <v>142.245</v>
      </c>
      <c r="H174" s="11">
        <f t="shared" si="26"/>
        <v>142.245</v>
      </c>
      <c r="I174" s="11">
        <f t="shared" si="27"/>
        <v>1103.625</v>
      </c>
      <c r="J174" s="11">
        <f t="shared" si="28"/>
        <v>1103.625</v>
      </c>
      <c r="K174" s="13">
        <f t="shared" si="29"/>
        <v>0</v>
      </c>
    </row>
    <row r="175" spans="1:11">
      <c r="C175" s="10">
        <f t="shared" si="30"/>
        <v>16</v>
      </c>
      <c r="D175" s="11">
        <f t="shared" si="23"/>
        <v>16</v>
      </c>
      <c r="E175" s="11">
        <f t="shared" si="24"/>
        <v>9.81</v>
      </c>
      <c r="F175" s="11">
        <f t="shared" si="22"/>
        <v>156.96</v>
      </c>
      <c r="G175" s="12">
        <f t="shared" si="25"/>
        <v>152.05500000000001</v>
      </c>
      <c r="H175" s="11">
        <f t="shared" si="26"/>
        <v>152.05500000000001</v>
      </c>
      <c r="I175" s="11">
        <f t="shared" si="27"/>
        <v>1255.68</v>
      </c>
      <c r="J175" s="11">
        <f t="shared" si="28"/>
        <v>1255.68</v>
      </c>
      <c r="K175" s="13">
        <f t="shared" si="29"/>
        <v>0</v>
      </c>
    </row>
    <row r="176" spans="1:11">
      <c r="C176" s="10">
        <f t="shared" si="30"/>
        <v>17</v>
      </c>
      <c r="D176" s="11">
        <f t="shared" si="23"/>
        <v>17</v>
      </c>
      <c r="E176" s="11">
        <f t="shared" si="24"/>
        <v>9.81</v>
      </c>
      <c r="F176" s="11">
        <f t="shared" si="22"/>
        <v>166.77</v>
      </c>
      <c r="G176" s="12">
        <f t="shared" si="25"/>
        <v>161.86500000000001</v>
      </c>
      <c r="H176" s="11">
        <f t="shared" si="26"/>
        <v>161.86500000000001</v>
      </c>
      <c r="I176" s="11">
        <f t="shared" si="27"/>
        <v>1417.5450000000001</v>
      </c>
      <c r="J176" s="11">
        <f t="shared" si="28"/>
        <v>1417.5450000000001</v>
      </c>
      <c r="K176" s="13">
        <f t="shared" si="29"/>
        <v>0</v>
      </c>
    </row>
    <row r="177" spans="3:11">
      <c r="C177" s="10">
        <f t="shared" si="30"/>
        <v>18</v>
      </c>
      <c r="D177" s="11">
        <f t="shared" si="23"/>
        <v>18</v>
      </c>
      <c r="E177" s="11">
        <f t="shared" si="24"/>
        <v>9.81</v>
      </c>
      <c r="F177" s="11">
        <f t="shared" si="22"/>
        <v>176.58</v>
      </c>
      <c r="G177" s="12">
        <f t="shared" si="25"/>
        <v>171.67500000000001</v>
      </c>
      <c r="H177" s="11">
        <f t="shared" si="26"/>
        <v>171.67500000000001</v>
      </c>
      <c r="I177" s="11">
        <f t="shared" si="27"/>
        <v>1589.22</v>
      </c>
      <c r="J177" s="11">
        <f t="shared" si="28"/>
        <v>1589.22</v>
      </c>
      <c r="K177" s="13">
        <f t="shared" si="29"/>
        <v>0</v>
      </c>
    </row>
    <row r="178" spans="3:11">
      <c r="C178" s="10">
        <f t="shared" si="30"/>
        <v>19</v>
      </c>
      <c r="D178" s="11">
        <f t="shared" si="23"/>
        <v>19</v>
      </c>
      <c r="E178" s="11">
        <f t="shared" si="24"/>
        <v>9.81</v>
      </c>
      <c r="F178" s="11">
        <f t="shared" si="22"/>
        <v>186.39000000000001</v>
      </c>
      <c r="G178" s="12">
        <f t="shared" si="25"/>
        <v>181.48500000000001</v>
      </c>
      <c r="H178" s="11">
        <f t="shared" si="26"/>
        <v>181.48500000000001</v>
      </c>
      <c r="I178" s="11">
        <f t="shared" si="27"/>
        <v>1770.7049999999999</v>
      </c>
      <c r="J178" s="11">
        <f t="shared" si="28"/>
        <v>1770.7050000000002</v>
      </c>
      <c r="K178" s="13">
        <f t="shared" si="29"/>
        <v>0</v>
      </c>
    </row>
    <row r="179" spans="3:11">
      <c r="C179" s="10">
        <f t="shared" si="30"/>
        <v>20</v>
      </c>
      <c r="D179" s="11">
        <f t="shared" si="23"/>
        <v>20</v>
      </c>
      <c r="E179" s="11">
        <f t="shared" si="24"/>
        <v>9.81</v>
      </c>
      <c r="F179" s="11">
        <f t="shared" si="22"/>
        <v>196.20000000000002</v>
      </c>
      <c r="G179" s="12">
        <f t="shared" si="25"/>
        <v>191.29500000000002</v>
      </c>
      <c r="H179" s="11">
        <f t="shared" si="26"/>
        <v>191.29500000000002</v>
      </c>
      <c r="I179" s="11">
        <f t="shared" si="27"/>
        <v>1962</v>
      </c>
      <c r="J179" s="11">
        <f t="shared" si="28"/>
        <v>1962</v>
      </c>
      <c r="K179" s="13">
        <f t="shared" si="29"/>
        <v>0</v>
      </c>
    </row>
    <row r="180" spans="3:11">
      <c r="C180" s="10">
        <f t="shared" si="30"/>
        <v>21</v>
      </c>
      <c r="D180" s="11">
        <f t="shared" si="23"/>
        <v>21</v>
      </c>
      <c r="E180" s="11">
        <f t="shared" si="24"/>
        <v>9.81</v>
      </c>
      <c r="F180" s="11">
        <f t="shared" si="22"/>
        <v>206.01000000000002</v>
      </c>
      <c r="G180" s="12">
        <f t="shared" si="25"/>
        <v>201.10500000000002</v>
      </c>
      <c r="H180" s="11">
        <f t="shared" si="26"/>
        <v>201.10500000000002</v>
      </c>
      <c r="I180" s="11">
        <f t="shared" si="27"/>
        <v>2163.105</v>
      </c>
      <c r="J180" s="11">
        <f t="shared" si="28"/>
        <v>2163.105</v>
      </c>
      <c r="K180" s="13">
        <f t="shared" si="29"/>
        <v>0</v>
      </c>
    </row>
    <row r="181" spans="3:11">
      <c r="C181" s="10">
        <f t="shared" si="30"/>
        <v>22</v>
      </c>
      <c r="D181" s="11">
        <f t="shared" si="23"/>
        <v>22</v>
      </c>
      <c r="E181" s="11">
        <f t="shared" si="24"/>
        <v>9.81</v>
      </c>
      <c r="F181" s="11">
        <f t="shared" si="22"/>
        <v>215.82000000000002</v>
      </c>
      <c r="G181" s="12">
        <f t="shared" si="25"/>
        <v>210.91500000000002</v>
      </c>
      <c r="H181" s="11">
        <f t="shared" si="26"/>
        <v>210.91500000000002</v>
      </c>
      <c r="I181" s="11">
        <f t="shared" si="27"/>
        <v>2374.02</v>
      </c>
      <c r="J181" s="11">
        <f t="shared" si="28"/>
        <v>2374.02</v>
      </c>
      <c r="K181" s="13">
        <f t="shared" si="29"/>
        <v>0</v>
      </c>
    </row>
    <row r="182" spans="3:11">
      <c r="C182" s="10">
        <f t="shared" si="30"/>
        <v>23</v>
      </c>
      <c r="D182" s="11">
        <f t="shared" si="23"/>
        <v>23</v>
      </c>
      <c r="E182" s="11">
        <f t="shared" si="24"/>
        <v>9.81</v>
      </c>
      <c r="F182" s="11">
        <f t="shared" si="22"/>
        <v>225.63000000000002</v>
      </c>
      <c r="G182" s="12">
        <f t="shared" si="25"/>
        <v>220.72500000000002</v>
      </c>
      <c r="H182" s="11">
        <f t="shared" si="26"/>
        <v>220.72500000000002</v>
      </c>
      <c r="I182" s="11">
        <f t="shared" si="27"/>
        <v>2594.7449999999999</v>
      </c>
      <c r="J182" s="11">
        <f t="shared" si="28"/>
        <v>2594.7450000000003</v>
      </c>
      <c r="K182" s="13">
        <f t="shared" si="29"/>
        <v>0</v>
      </c>
    </row>
    <row r="183" spans="3:11">
      <c r="C183" s="10">
        <f t="shared" si="30"/>
        <v>24</v>
      </c>
      <c r="D183" s="11">
        <f t="shared" si="23"/>
        <v>24</v>
      </c>
      <c r="E183" s="11">
        <f t="shared" si="24"/>
        <v>9.81</v>
      </c>
      <c r="F183" s="11">
        <f t="shared" si="22"/>
        <v>235.44000000000003</v>
      </c>
      <c r="G183" s="12">
        <f t="shared" si="25"/>
        <v>230.53500000000003</v>
      </c>
      <c r="H183" s="11">
        <f t="shared" si="26"/>
        <v>230.53500000000003</v>
      </c>
      <c r="I183" s="11">
        <f t="shared" si="27"/>
        <v>2825.2799999999997</v>
      </c>
      <c r="J183" s="11">
        <f t="shared" si="28"/>
        <v>2825.28</v>
      </c>
      <c r="K183" s="13">
        <f t="shared" si="29"/>
        <v>0</v>
      </c>
    </row>
    <row r="184" spans="3:11">
      <c r="C184" s="10">
        <f t="shared" si="30"/>
        <v>25</v>
      </c>
      <c r="D184" s="11">
        <f t="shared" si="23"/>
        <v>25</v>
      </c>
      <c r="E184" s="11">
        <f t="shared" si="24"/>
        <v>9.81</v>
      </c>
      <c r="F184" s="11">
        <f t="shared" si="22"/>
        <v>245.25000000000003</v>
      </c>
      <c r="G184" s="12">
        <f t="shared" si="25"/>
        <v>240.34500000000003</v>
      </c>
      <c r="H184" s="11">
        <f t="shared" si="26"/>
        <v>240.34500000000003</v>
      </c>
      <c r="I184" s="11">
        <f t="shared" si="27"/>
        <v>3065.625</v>
      </c>
      <c r="J184" s="11">
        <f t="shared" si="28"/>
        <v>3065.625</v>
      </c>
      <c r="K184" s="13">
        <f t="shared" si="29"/>
        <v>0</v>
      </c>
    </row>
    <row r="185" spans="3:11">
      <c r="C185" s="10">
        <f t="shared" si="30"/>
        <v>26</v>
      </c>
      <c r="D185" s="11">
        <f t="shared" si="23"/>
        <v>26</v>
      </c>
      <c r="E185" s="11">
        <f t="shared" si="24"/>
        <v>9.81</v>
      </c>
      <c r="F185" s="11">
        <f t="shared" si="22"/>
        <v>255.06000000000003</v>
      </c>
      <c r="G185" s="12">
        <f t="shared" si="25"/>
        <v>250.15500000000003</v>
      </c>
      <c r="H185" s="11">
        <f t="shared" si="26"/>
        <v>250.15500000000003</v>
      </c>
      <c r="I185" s="11">
        <f t="shared" si="27"/>
        <v>3315.78</v>
      </c>
      <c r="J185" s="11">
        <f t="shared" si="28"/>
        <v>3315.78</v>
      </c>
      <c r="K185" s="13">
        <f t="shared" si="29"/>
        <v>0</v>
      </c>
    </row>
    <row r="186" spans="3:11">
      <c r="C186" s="10">
        <f t="shared" si="30"/>
        <v>27</v>
      </c>
      <c r="D186" s="11">
        <f t="shared" si="23"/>
        <v>27</v>
      </c>
      <c r="E186" s="11">
        <f t="shared" si="24"/>
        <v>9.81</v>
      </c>
      <c r="F186" s="11">
        <f t="shared" si="22"/>
        <v>264.87</v>
      </c>
      <c r="G186" s="12">
        <f t="shared" si="25"/>
        <v>259.96500000000003</v>
      </c>
      <c r="H186" s="11">
        <f t="shared" si="26"/>
        <v>259.96500000000003</v>
      </c>
      <c r="I186" s="11">
        <f t="shared" si="27"/>
        <v>3575.7450000000003</v>
      </c>
      <c r="J186" s="11">
        <f t="shared" si="28"/>
        <v>3575.7450000000003</v>
      </c>
      <c r="K186" s="13">
        <f t="shared" si="29"/>
        <v>0</v>
      </c>
    </row>
    <row r="187" spans="3:11">
      <c r="C187" s="10">
        <f t="shared" si="30"/>
        <v>28</v>
      </c>
      <c r="D187" s="11">
        <f t="shared" si="23"/>
        <v>28</v>
      </c>
      <c r="E187" s="11">
        <f t="shared" si="24"/>
        <v>9.81</v>
      </c>
      <c r="F187" s="11">
        <f t="shared" si="22"/>
        <v>274.68</v>
      </c>
      <c r="G187" s="12">
        <f t="shared" si="25"/>
        <v>269.77499999999998</v>
      </c>
      <c r="H187" s="11">
        <f t="shared" si="26"/>
        <v>269.77499999999998</v>
      </c>
      <c r="I187" s="11">
        <f t="shared" si="27"/>
        <v>3845.5200000000004</v>
      </c>
      <c r="J187" s="11">
        <f t="shared" si="28"/>
        <v>3845.52</v>
      </c>
      <c r="K187" s="13">
        <f t="shared" si="29"/>
        <v>0</v>
      </c>
    </row>
    <row r="188" spans="3:11">
      <c r="C188" s="10">
        <f t="shared" si="30"/>
        <v>29</v>
      </c>
      <c r="D188" s="11">
        <f t="shared" si="23"/>
        <v>29</v>
      </c>
      <c r="E188" s="11">
        <f t="shared" si="24"/>
        <v>9.81</v>
      </c>
      <c r="F188" s="11">
        <f t="shared" si="22"/>
        <v>284.49</v>
      </c>
      <c r="G188" s="12">
        <f t="shared" si="25"/>
        <v>279.58500000000004</v>
      </c>
      <c r="H188" s="11">
        <f t="shared" si="26"/>
        <v>279.58500000000004</v>
      </c>
      <c r="I188" s="11">
        <f t="shared" si="27"/>
        <v>4125.1050000000005</v>
      </c>
      <c r="J188" s="11">
        <f t="shared" si="28"/>
        <v>4125.1050000000005</v>
      </c>
      <c r="K188" s="13">
        <f t="shared" si="29"/>
        <v>0</v>
      </c>
    </row>
    <row r="189" spans="3:11">
      <c r="C189" s="10">
        <f t="shared" si="30"/>
        <v>30</v>
      </c>
      <c r="D189" s="11">
        <f t="shared" si="23"/>
        <v>30</v>
      </c>
      <c r="E189" s="11">
        <f t="shared" si="24"/>
        <v>9.81</v>
      </c>
      <c r="F189" s="11">
        <f t="shared" si="22"/>
        <v>294.3</v>
      </c>
      <c r="G189" s="12">
        <f t="shared" si="25"/>
        <v>289.39499999999998</v>
      </c>
      <c r="H189" s="11">
        <f t="shared" si="26"/>
        <v>289.39499999999998</v>
      </c>
      <c r="I189" s="11">
        <f t="shared" si="27"/>
        <v>4414.5</v>
      </c>
      <c r="J189" s="11">
        <f t="shared" si="28"/>
        <v>4414.5</v>
      </c>
      <c r="K189" s="13">
        <f t="shared" si="29"/>
        <v>0</v>
      </c>
    </row>
    <row r="190" spans="3:11">
      <c r="C190" s="10">
        <f t="shared" si="30"/>
        <v>31</v>
      </c>
      <c r="D190" s="11">
        <f t="shared" si="23"/>
        <v>31</v>
      </c>
      <c r="E190" s="11">
        <f t="shared" si="24"/>
        <v>9.81</v>
      </c>
      <c r="F190" s="11">
        <f t="shared" si="22"/>
        <v>304.11</v>
      </c>
      <c r="G190" s="12">
        <f t="shared" si="25"/>
        <v>299.20500000000004</v>
      </c>
      <c r="H190" s="11">
        <f t="shared" si="26"/>
        <v>299.20500000000004</v>
      </c>
      <c r="I190" s="11">
        <f t="shared" si="27"/>
        <v>4713.7049999999999</v>
      </c>
      <c r="J190" s="11">
        <f t="shared" si="28"/>
        <v>4713.7049999999999</v>
      </c>
      <c r="K190" s="13">
        <f t="shared" si="29"/>
        <v>0</v>
      </c>
    </row>
    <row r="191" spans="3:11">
      <c r="C191" s="10">
        <f t="shared" si="30"/>
        <v>32</v>
      </c>
      <c r="D191" s="11">
        <f t="shared" si="23"/>
        <v>32</v>
      </c>
      <c r="E191" s="11">
        <f t="shared" si="24"/>
        <v>9.81</v>
      </c>
      <c r="F191" s="11">
        <f t="shared" si="22"/>
        <v>313.92</v>
      </c>
      <c r="G191" s="12">
        <f t="shared" si="25"/>
        <v>309.01499999999999</v>
      </c>
      <c r="H191" s="11">
        <f t="shared" si="26"/>
        <v>309.01499999999999</v>
      </c>
      <c r="I191" s="11">
        <f t="shared" si="27"/>
        <v>5022.72</v>
      </c>
      <c r="J191" s="11">
        <f t="shared" si="28"/>
        <v>5022.72</v>
      </c>
      <c r="K191" s="13">
        <f t="shared" si="29"/>
        <v>0</v>
      </c>
    </row>
    <row r="192" spans="3:11">
      <c r="C192" s="10">
        <f t="shared" si="30"/>
        <v>33</v>
      </c>
      <c r="D192" s="11">
        <f t="shared" si="23"/>
        <v>33</v>
      </c>
      <c r="E192" s="11">
        <f t="shared" si="24"/>
        <v>9.81</v>
      </c>
      <c r="F192" s="11">
        <f t="shared" si="22"/>
        <v>323.73</v>
      </c>
      <c r="G192" s="12">
        <f t="shared" si="25"/>
        <v>318.82500000000005</v>
      </c>
      <c r="H192" s="11">
        <f t="shared" si="26"/>
        <v>318.82500000000005</v>
      </c>
      <c r="I192" s="11">
        <f t="shared" si="27"/>
        <v>5341.5450000000001</v>
      </c>
      <c r="J192" s="11">
        <f t="shared" si="28"/>
        <v>5341.5450000000001</v>
      </c>
      <c r="K192" s="13">
        <f t="shared" si="29"/>
        <v>0</v>
      </c>
    </row>
    <row r="193" spans="3:11">
      <c r="C193" s="10">
        <f t="shared" si="30"/>
        <v>34</v>
      </c>
      <c r="D193" s="11">
        <f t="shared" si="23"/>
        <v>34</v>
      </c>
      <c r="E193" s="11">
        <f t="shared" si="24"/>
        <v>9.81</v>
      </c>
      <c r="F193" s="11">
        <f t="shared" si="22"/>
        <v>333.54</v>
      </c>
      <c r="G193" s="12">
        <f t="shared" si="25"/>
        <v>328.63499999999999</v>
      </c>
      <c r="H193" s="11">
        <f t="shared" si="26"/>
        <v>328.63499999999999</v>
      </c>
      <c r="I193" s="11">
        <f t="shared" si="27"/>
        <v>5670.18</v>
      </c>
      <c r="J193" s="11">
        <f t="shared" si="28"/>
        <v>5670.18</v>
      </c>
      <c r="K193" s="13">
        <f t="shared" si="29"/>
        <v>0</v>
      </c>
    </row>
    <row r="194" spans="3:11">
      <c r="C194" s="10">
        <f t="shared" si="30"/>
        <v>35</v>
      </c>
      <c r="D194" s="11">
        <f t="shared" si="23"/>
        <v>35</v>
      </c>
      <c r="E194" s="11">
        <f t="shared" si="24"/>
        <v>9.81</v>
      </c>
      <c r="F194" s="11">
        <f t="shared" si="22"/>
        <v>343.35</v>
      </c>
      <c r="G194" s="12">
        <f t="shared" si="25"/>
        <v>338.44500000000005</v>
      </c>
      <c r="H194" s="11">
        <f t="shared" si="26"/>
        <v>338.44500000000005</v>
      </c>
      <c r="I194" s="11">
        <f t="shared" si="27"/>
        <v>6008.625</v>
      </c>
      <c r="J194" s="11">
        <f t="shared" si="28"/>
        <v>6008.625</v>
      </c>
      <c r="K194" s="13">
        <f t="shared" si="29"/>
        <v>0</v>
      </c>
    </row>
    <row r="195" spans="3:11">
      <c r="C195" s="10">
        <f t="shared" si="30"/>
        <v>36</v>
      </c>
      <c r="D195" s="11">
        <f t="shared" si="23"/>
        <v>36</v>
      </c>
      <c r="E195" s="11">
        <f t="shared" si="24"/>
        <v>9.81</v>
      </c>
      <c r="F195" s="11">
        <f t="shared" si="22"/>
        <v>353.16</v>
      </c>
      <c r="G195" s="12">
        <f t="shared" si="25"/>
        <v>348.255</v>
      </c>
      <c r="H195" s="11">
        <f t="shared" si="26"/>
        <v>348.255</v>
      </c>
      <c r="I195" s="11">
        <f t="shared" si="27"/>
        <v>6356.88</v>
      </c>
      <c r="J195" s="11">
        <f t="shared" si="28"/>
        <v>6356.88</v>
      </c>
      <c r="K195" s="13">
        <f t="shared" si="29"/>
        <v>0</v>
      </c>
    </row>
    <row r="196" spans="3:11">
      <c r="C196" s="10">
        <f t="shared" si="30"/>
        <v>37</v>
      </c>
      <c r="D196" s="11">
        <f t="shared" si="23"/>
        <v>37</v>
      </c>
      <c r="E196" s="11">
        <f t="shared" si="24"/>
        <v>9.81</v>
      </c>
      <c r="F196" s="11">
        <f t="shared" si="22"/>
        <v>362.97</v>
      </c>
      <c r="G196" s="12">
        <f t="shared" si="25"/>
        <v>358.06500000000005</v>
      </c>
      <c r="H196" s="11">
        <f t="shared" si="26"/>
        <v>358.06500000000005</v>
      </c>
      <c r="I196" s="11">
        <f t="shared" si="27"/>
        <v>6714.9449999999997</v>
      </c>
      <c r="J196" s="11">
        <f t="shared" si="28"/>
        <v>6714.9450000000006</v>
      </c>
      <c r="K196" s="13">
        <f t="shared" si="29"/>
        <v>0</v>
      </c>
    </row>
    <row r="197" spans="3:11">
      <c r="C197" s="10">
        <f t="shared" si="30"/>
        <v>38</v>
      </c>
      <c r="D197" s="11">
        <f t="shared" si="23"/>
        <v>38</v>
      </c>
      <c r="E197" s="11">
        <f t="shared" si="24"/>
        <v>9.81</v>
      </c>
      <c r="F197" s="11">
        <f t="shared" si="22"/>
        <v>372.78000000000003</v>
      </c>
      <c r="G197" s="12">
        <f t="shared" si="25"/>
        <v>367.875</v>
      </c>
      <c r="H197" s="11">
        <f t="shared" si="26"/>
        <v>367.875</v>
      </c>
      <c r="I197" s="11">
        <f t="shared" si="27"/>
        <v>7082.82</v>
      </c>
      <c r="J197" s="11">
        <f t="shared" si="28"/>
        <v>7082.8200000000006</v>
      </c>
      <c r="K197" s="13">
        <f t="shared" si="29"/>
        <v>0</v>
      </c>
    </row>
    <row r="198" spans="3:11">
      <c r="C198" s="10">
        <f t="shared" si="30"/>
        <v>39</v>
      </c>
      <c r="D198" s="11">
        <f t="shared" si="23"/>
        <v>39</v>
      </c>
      <c r="E198" s="11">
        <f t="shared" si="24"/>
        <v>9.81</v>
      </c>
      <c r="F198" s="11">
        <f t="shared" si="22"/>
        <v>382.59000000000003</v>
      </c>
      <c r="G198" s="12">
        <f t="shared" si="25"/>
        <v>377.68500000000006</v>
      </c>
      <c r="H198" s="11">
        <f t="shared" si="26"/>
        <v>377.68500000000006</v>
      </c>
      <c r="I198" s="11">
        <f t="shared" si="27"/>
        <v>7460.5050000000001</v>
      </c>
      <c r="J198" s="11">
        <f t="shared" si="28"/>
        <v>7460.5050000000001</v>
      </c>
      <c r="K198" s="13">
        <f t="shared" si="29"/>
        <v>0</v>
      </c>
    </row>
    <row r="199" spans="3:11">
      <c r="C199" s="10">
        <f t="shared" si="30"/>
        <v>40</v>
      </c>
      <c r="D199" s="11">
        <f t="shared" si="23"/>
        <v>40</v>
      </c>
      <c r="E199" s="11">
        <f t="shared" si="24"/>
        <v>9.81</v>
      </c>
      <c r="F199" s="11">
        <f t="shared" si="22"/>
        <v>392.40000000000003</v>
      </c>
      <c r="G199" s="12">
        <f t="shared" si="25"/>
        <v>387.495</v>
      </c>
      <c r="H199" s="11">
        <f t="shared" si="26"/>
        <v>387.495</v>
      </c>
      <c r="I199" s="11">
        <f t="shared" si="27"/>
        <v>7848</v>
      </c>
      <c r="J199" s="11">
        <f t="shared" si="28"/>
        <v>7848</v>
      </c>
      <c r="K199" s="13">
        <f t="shared" si="29"/>
        <v>0</v>
      </c>
    </row>
    <row r="200" spans="3:11">
      <c r="C200" s="10">
        <f t="shared" si="30"/>
        <v>41</v>
      </c>
      <c r="D200" s="11">
        <f t="shared" si="23"/>
        <v>41</v>
      </c>
      <c r="E200" s="11">
        <f t="shared" si="24"/>
        <v>9.81</v>
      </c>
      <c r="F200" s="11">
        <f t="shared" si="22"/>
        <v>402.21000000000004</v>
      </c>
      <c r="G200" s="12">
        <f t="shared" si="25"/>
        <v>397.30500000000006</v>
      </c>
      <c r="H200" s="11">
        <f t="shared" si="26"/>
        <v>397.30500000000006</v>
      </c>
      <c r="I200" s="11">
        <f t="shared" si="27"/>
        <v>8245.3050000000003</v>
      </c>
      <c r="J200" s="11">
        <f t="shared" si="28"/>
        <v>8245.3050000000003</v>
      </c>
      <c r="K200" s="13">
        <f t="shared" si="29"/>
        <v>0</v>
      </c>
    </row>
    <row r="201" spans="3:11">
      <c r="C201" s="10">
        <f t="shared" si="30"/>
        <v>42</v>
      </c>
      <c r="D201" s="11">
        <f t="shared" si="23"/>
        <v>42</v>
      </c>
      <c r="E201" s="11">
        <f t="shared" si="24"/>
        <v>9.81</v>
      </c>
      <c r="F201" s="11">
        <f t="shared" si="22"/>
        <v>412.02000000000004</v>
      </c>
      <c r="G201" s="12">
        <f t="shared" si="25"/>
        <v>407.11500000000001</v>
      </c>
      <c r="H201" s="11">
        <f t="shared" si="26"/>
        <v>407.11500000000001</v>
      </c>
      <c r="I201" s="11">
        <f t="shared" si="27"/>
        <v>8652.42</v>
      </c>
      <c r="J201" s="11">
        <f t="shared" si="28"/>
        <v>8652.42</v>
      </c>
      <c r="K201" s="13">
        <f t="shared" si="29"/>
        <v>0</v>
      </c>
    </row>
    <row r="202" spans="3:11">
      <c r="C202" s="10">
        <f t="shared" si="30"/>
        <v>43</v>
      </c>
      <c r="D202" s="11">
        <f t="shared" si="23"/>
        <v>43</v>
      </c>
      <c r="E202" s="11">
        <f t="shared" si="24"/>
        <v>9.81</v>
      </c>
      <c r="F202" s="11">
        <f t="shared" si="22"/>
        <v>421.83000000000004</v>
      </c>
      <c r="G202" s="12">
        <f t="shared" si="25"/>
        <v>416.92500000000007</v>
      </c>
      <c r="H202" s="11">
        <f t="shared" si="26"/>
        <v>416.92500000000007</v>
      </c>
      <c r="I202" s="11">
        <f t="shared" si="27"/>
        <v>9069.3449999999993</v>
      </c>
      <c r="J202" s="11">
        <f t="shared" si="28"/>
        <v>9069.3450000000012</v>
      </c>
      <c r="K202" s="13">
        <f t="shared" si="29"/>
        <v>0</v>
      </c>
    </row>
    <row r="203" spans="3:11">
      <c r="C203" s="10">
        <f t="shared" si="30"/>
        <v>44</v>
      </c>
      <c r="D203" s="11">
        <f t="shared" si="23"/>
        <v>44</v>
      </c>
      <c r="E203" s="11">
        <f t="shared" si="24"/>
        <v>9.81</v>
      </c>
      <c r="F203" s="11">
        <f t="shared" si="22"/>
        <v>431.64000000000004</v>
      </c>
      <c r="G203" s="12">
        <f t="shared" si="25"/>
        <v>426.73500000000001</v>
      </c>
      <c r="H203" s="11">
        <f t="shared" si="26"/>
        <v>426.73500000000001</v>
      </c>
      <c r="I203" s="11">
        <f t="shared" si="27"/>
        <v>9496.08</v>
      </c>
      <c r="J203" s="11">
        <f t="shared" si="28"/>
        <v>9496.08</v>
      </c>
      <c r="K203" s="13">
        <f t="shared" si="29"/>
        <v>0</v>
      </c>
    </row>
    <row r="204" spans="3:11">
      <c r="C204" s="10">
        <f t="shared" si="30"/>
        <v>45</v>
      </c>
      <c r="D204" s="11">
        <f t="shared" si="23"/>
        <v>45</v>
      </c>
      <c r="E204" s="11">
        <f t="shared" si="24"/>
        <v>9.81</v>
      </c>
      <c r="F204" s="11">
        <f t="shared" si="22"/>
        <v>441.45000000000005</v>
      </c>
      <c r="G204" s="12">
        <f t="shared" si="25"/>
        <v>436.54500000000007</v>
      </c>
      <c r="H204" s="11">
        <f t="shared" si="26"/>
        <v>436.54500000000007</v>
      </c>
      <c r="I204" s="11">
        <f t="shared" si="27"/>
        <v>9932.625</v>
      </c>
      <c r="J204" s="11">
        <f t="shared" si="28"/>
        <v>9932.625</v>
      </c>
      <c r="K204" s="13">
        <f t="shared" si="29"/>
        <v>0</v>
      </c>
    </row>
    <row r="205" spans="3:11">
      <c r="C205" s="10">
        <f t="shared" si="30"/>
        <v>46</v>
      </c>
      <c r="D205" s="11">
        <f t="shared" si="23"/>
        <v>46</v>
      </c>
      <c r="E205" s="11">
        <f t="shared" si="24"/>
        <v>9.81</v>
      </c>
      <c r="F205" s="11">
        <f t="shared" si="22"/>
        <v>451.26000000000005</v>
      </c>
      <c r="G205" s="12">
        <f t="shared" si="25"/>
        <v>446.35500000000002</v>
      </c>
      <c r="H205" s="11">
        <f t="shared" si="26"/>
        <v>446.35500000000002</v>
      </c>
      <c r="I205" s="11">
        <f t="shared" si="27"/>
        <v>10378.98</v>
      </c>
      <c r="J205" s="11">
        <f t="shared" si="28"/>
        <v>10378.980000000001</v>
      </c>
      <c r="K205" s="13">
        <f t="shared" si="29"/>
        <v>0</v>
      </c>
    </row>
    <row r="206" spans="3:11">
      <c r="C206" s="10">
        <f t="shared" si="30"/>
        <v>47</v>
      </c>
      <c r="D206" s="11">
        <f t="shared" si="23"/>
        <v>47</v>
      </c>
      <c r="E206" s="11">
        <f t="shared" si="24"/>
        <v>9.81</v>
      </c>
      <c r="F206" s="11">
        <f t="shared" si="22"/>
        <v>461.07000000000005</v>
      </c>
      <c r="G206" s="12">
        <f t="shared" si="25"/>
        <v>456.16500000000008</v>
      </c>
      <c r="H206" s="11">
        <f t="shared" si="26"/>
        <v>456.16500000000008</v>
      </c>
      <c r="I206" s="11">
        <f t="shared" si="27"/>
        <v>10835.145</v>
      </c>
      <c r="J206" s="11">
        <f t="shared" si="28"/>
        <v>10835.145</v>
      </c>
      <c r="K206" s="13">
        <f t="shared" si="29"/>
        <v>0</v>
      </c>
    </row>
    <row r="207" spans="3:11">
      <c r="C207" s="10">
        <f t="shared" si="30"/>
        <v>48</v>
      </c>
      <c r="D207" s="11">
        <f t="shared" si="23"/>
        <v>48</v>
      </c>
      <c r="E207" s="11">
        <f t="shared" si="24"/>
        <v>9.81</v>
      </c>
      <c r="F207" s="11">
        <f t="shared" si="22"/>
        <v>470.88000000000005</v>
      </c>
      <c r="G207" s="12">
        <f t="shared" si="25"/>
        <v>465.97500000000002</v>
      </c>
      <c r="H207" s="11">
        <f t="shared" si="26"/>
        <v>465.97500000000002</v>
      </c>
      <c r="I207" s="11">
        <f t="shared" si="27"/>
        <v>11301.12</v>
      </c>
      <c r="J207" s="11">
        <f t="shared" si="28"/>
        <v>11301.12</v>
      </c>
      <c r="K207" s="13">
        <f t="shared" si="29"/>
        <v>0</v>
      </c>
    </row>
    <row r="208" spans="3:11">
      <c r="C208" s="10">
        <f t="shared" si="30"/>
        <v>49</v>
      </c>
      <c r="D208" s="11">
        <f t="shared" si="23"/>
        <v>49</v>
      </c>
      <c r="E208" s="11">
        <f t="shared" si="24"/>
        <v>9.81</v>
      </c>
      <c r="F208" s="11">
        <f t="shared" si="22"/>
        <v>480.69000000000005</v>
      </c>
      <c r="G208" s="12">
        <f t="shared" si="25"/>
        <v>475.78500000000008</v>
      </c>
      <c r="H208" s="11">
        <f t="shared" si="26"/>
        <v>475.78500000000008</v>
      </c>
      <c r="I208" s="11">
        <f t="shared" si="27"/>
        <v>11776.905000000001</v>
      </c>
      <c r="J208" s="11">
        <f t="shared" si="28"/>
        <v>11776.905000000001</v>
      </c>
      <c r="K208" s="13">
        <f t="shared" si="29"/>
        <v>0</v>
      </c>
    </row>
    <row r="209" spans="3:11">
      <c r="C209" s="10">
        <f t="shared" si="30"/>
        <v>50</v>
      </c>
      <c r="D209" s="11">
        <f t="shared" si="23"/>
        <v>50</v>
      </c>
      <c r="E209" s="11">
        <f t="shared" si="24"/>
        <v>9.81</v>
      </c>
      <c r="F209" s="11">
        <f t="shared" si="22"/>
        <v>490.50000000000006</v>
      </c>
      <c r="G209" s="12">
        <f t="shared" si="25"/>
        <v>485.59500000000003</v>
      </c>
      <c r="H209" s="11">
        <f t="shared" si="26"/>
        <v>485.59500000000003</v>
      </c>
      <c r="I209" s="11">
        <f t="shared" si="27"/>
        <v>12262.5</v>
      </c>
      <c r="J209" s="11">
        <f t="shared" si="28"/>
        <v>12262.5</v>
      </c>
      <c r="K209" s="13">
        <f t="shared" si="29"/>
        <v>0</v>
      </c>
    </row>
    <row r="210" spans="3:11">
      <c r="C210" s="10">
        <f t="shared" si="30"/>
        <v>51</v>
      </c>
      <c r="D210" s="11">
        <f t="shared" si="23"/>
        <v>51</v>
      </c>
      <c r="E210" s="11">
        <f t="shared" si="24"/>
        <v>9.81</v>
      </c>
      <c r="F210" s="11">
        <f t="shared" si="22"/>
        <v>500.31000000000006</v>
      </c>
      <c r="G210" s="12">
        <f t="shared" si="25"/>
        <v>495.40500000000009</v>
      </c>
      <c r="H210" s="11">
        <f t="shared" si="26"/>
        <v>495.40500000000009</v>
      </c>
      <c r="I210" s="11">
        <f t="shared" si="27"/>
        <v>12757.905000000001</v>
      </c>
      <c r="J210" s="11">
        <f t="shared" si="28"/>
        <v>12757.905000000001</v>
      </c>
      <c r="K210" s="13">
        <f t="shared" si="29"/>
        <v>0</v>
      </c>
    </row>
    <row r="211" spans="3:11">
      <c r="C211" s="10">
        <f t="shared" si="30"/>
        <v>52</v>
      </c>
      <c r="D211" s="11">
        <f t="shared" si="23"/>
        <v>52</v>
      </c>
      <c r="E211" s="11">
        <f t="shared" si="24"/>
        <v>9.81</v>
      </c>
      <c r="F211" s="11">
        <f t="shared" si="22"/>
        <v>510.12000000000006</v>
      </c>
      <c r="G211" s="12">
        <f t="shared" si="25"/>
        <v>505.21500000000003</v>
      </c>
      <c r="H211" s="11">
        <f t="shared" si="26"/>
        <v>505.21500000000003</v>
      </c>
      <c r="I211" s="11">
        <f t="shared" si="27"/>
        <v>13263.12</v>
      </c>
      <c r="J211" s="11">
        <f t="shared" si="28"/>
        <v>13263.12</v>
      </c>
      <c r="K211" s="13">
        <f t="shared" si="29"/>
        <v>0</v>
      </c>
    </row>
    <row r="212" spans="3:11">
      <c r="C212" s="10">
        <f t="shared" si="30"/>
        <v>53</v>
      </c>
      <c r="D212" s="11">
        <f t="shared" si="23"/>
        <v>53</v>
      </c>
      <c r="E212" s="11">
        <f t="shared" si="24"/>
        <v>9.81</v>
      </c>
      <c r="F212" s="11">
        <f t="shared" si="22"/>
        <v>519.93000000000006</v>
      </c>
      <c r="G212" s="12">
        <f t="shared" si="25"/>
        <v>515.02500000000009</v>
      </c>
      <c r="H212" s="11">
        <f t="shared" si="26"/>
        <v>515.02500000000009</v>
      </c>
      <c r="I212" s="11">
        <f t="shared" si="27"/>
        <v>13778.145</v>
      </c>
      <c r="J212" s="11">
        <f t="shared" si="28"/>
        <v>13778.145</v>
      </c>
      <c r="K212" s="13">
        <f t="shared" si="29"/>
        <v>0</v>
      </c>
    </row>
    <row r="213" spans="3:11">
      <c r="C213" s="10">
        <f t="shared" si="30"/>
        <v>54</v>
      </c>
      <c r="D213" s="11">
        <f t="shared" si="23"/>
        <v>54</v>
      </c>
      <c r="E213" s="11">
        <f t="shared" si="24"/>
        <v>9.81</v>
      </c>
      <c r="F213" s="11">
        <f t="shared" si="22"/>
        <v>529.74</v>
      </c>
      <c r="G213" s="12">
        <f t="shared" si="25"/>
        <v>524.83500000000004</v>
      </c>
      <c r="H213" s="11">
        <f t="shared" si="26"/>
        <v>524.83500000000004</v>
      </c>
      <c r="I213" s="11">
        <f t="shared" si="27"/>
        <v>14302.98</v>
      </c>
      <c r="J213" s="11">
        <f t="shared" si="28"/>
        <v>14302.980000000001</v>
      </c>
      <c r="K213" s="13">
        <f t="shared" si="29"/>
        <v>0</v>
      </c>
    </row>
    <row r="214" spans="3:11">
      <c r="C214" s="10">
        <f t="shared" si="30"/>
        <v>55</v>
      </c>
      <c r="D214" s="11">
        <f t="shared" si="23"/>
        <v>55</v>
      </c>
      <c r="E214" s="11">
        <f t="shared" si="24"/>
        <v>9.81</v>
      </c>
      <c r="F214" s="11">
        <f t="shared" si="22"/>
        <v>539.54999999999995</v>
      </c>
      <c r="G214" s="12">
        <f t="shared" si="25"/>
        <v>534.64499999999998</v>
      </c>
      <c r="H214" s="11">
        <f t="shared" si="26"/>
        <v>534.64499999999998</v>
      </c>
      <c r="I214" s="11">
        <f t="shared" si="27"/>
        <v>14837.625</v>
      </c>
      <c r="J214" s="11">
        <f t="shared" si="28"/>
        <v>14837.625</v>
      </c>
      <c r="K214" s="13">
        <f t="shared" si="29"/>
        <v>0</v>
      </c>
    </row>
    <row r="215" spans="3:11">
      <c r="C215" s="10">
        <f t="shared" si="30"/>
        <v>56</v>
      </c>
      <c r="D215" s="11">
        <f t="shared" si="23"/>
        <v>56</v>
      </c>
      <c r="E215" s="11">
        <f t="shared" si="24"/>
        <v>9.81</v>
      </c>
      <c r="F215" s="11">
        <f t="shared" si="22"/>
        <v>549.3599999999999</v>
      </c>
      <c r="G215" s="12">
        <f t="shared" si="25"/>
        <v>544.45499999999993</v>
      </c>
      <c r="H215" s="11">
        <f t="shared" si="26"/>
        <v>544.45499999999993</v>
      </c>
      <c r="I215" s="11">
        <f t="shared" si="27"/>
        <v>15382.08</v>
      </c>
      <c r="J215" s="11">
        <f t="shared" si="28"/>
        <v>15382.08</v>
      </c>
      <c r="K215" s="13">
        <f t="shared" si="29"/>
        <v>0</v>
      </c>
    </row>
    <row r="216" spans="3:11">
      <c r="C216" s="10">
        <f t="shared" si="30"/>
        <v>57</v>
      </c>
      <c r="D216" s="11">
        <f t="shared" si="23"/>
        <v>57</v>
      </c>
      <c r="E216" s="11">
        <f t="shared" si="24"/>
        <v>9.81</v>
      </c>
      <c r="F216" s="11">
        <f t="shared" si="22"/>
        <v>559.16999999999985</v>
      </c>
      <c r="G216" s="12">
        <f t="shared" si="25"/>
        <v>554.26499999999987</v>
      </c>
      <c r="H216" s="11">
        <f t="shared" si="26"/>
        <v>554.26499999999987</v>
      </c>
      <c r="I216" s="11">
        <f t="shared" si="27"/>
        <v>15936.344999999999</v>
      </c>
      <c r="J216" s="11">
        <f t="shared" si="28"/>
        <v>15936.345000000001</v>
      </c>
      <c r="K216" s="13">
        <f t="shared" si="29"/>
        <v>0</v>
      </c>
    </row>
    <row r="217" spans="3:11">
      <c r="C217" s="10">
        <f t="shared" si="30"/>
        <v>58</v>
      </c>
      <c r="D217" s="11">
        <f t="shared" si="23"/>
        <v>58</v>
      </c>
      <c r="E217" s="11">
        <f t="shared" si="24"/>
        <v>9.81</v>
      </c>
      <c r="F217" s="11">
        <f t="shared" si="22"/>
        <v>568.97999999999979</v>
      </c>
      <c r="G217" s="12">
        <f t="shared" si="25"/>
        <v>564.07499999999982</v>
      </c>
      <c r="H217" s="11">
        <f t="shared" si="26"/>
        <v>564.07499999999982</v>
      </c>
      <c r="I217" s="11">
        <f t="shared" si="27"/>
        <v>16500.419999999998</v>
      </c>
      <c r="J217" s="11">
        <f t="shared" si="28"/>
        <v>16500.420000000002</v>
      </c>
      <c r="K217" s="13">
        <f t="shared" si="29"/>
        <v>0</v>
      </c>
    </row>
    <row r="218" spans="3:11">
      <c r="C218" s="10">
        <f t="shared" si="30"/>
        <v>59</v>
      </c>
      <c r="D218" s="11">
        <f t="shared" si="23"/>
        <v>59</v>
      </c>
      <c r="E218" s="11">
        <f t="shared" si="24"/>
        <v>9.81</v>
      </c>
      <c r="F218" s="11">
        <f t="shared" si="22"/>
        <v>578.78999999999974</v>
      </c>
      <c r="G218" s="12">
        <f t="shared" si="25"/>
        <v>573.88499999999976</v>
      </c>
      <c r="H218" s="11">
        <f t="shared" si="26"/>
        <v>573.88499999999976</v>
      </c>
      <c r="I218" s="11">
        <f t="shared" si="27"/>
        <v>17074.304999999997</v>
      </c>
      <c r="J218" s="11">
        <f t="shared" si="28"/>
        <v>17074.305</v>
      </c>
      <c r="K218" s="13">
        <f t="shared" si="29"/>
        <v>0</v>
      </c>
    </row>
    <row r="219" spans="3:11">
      <c r="C219" s="10">
        <f t="shared" si="30"/>
        <v>60</v>
      </c>
      <c r="D219" s="11">
        <f t="shared" si="23"/>
        <v>60</v>
      </c>
      <c r="E219" s="11">
        <f t="shared" si="24"/>
        <v>9.81</v>
      </c>
      <c r="F219" s="11">
        <f t="shared" si="22"/>
        <v>588.59999999999968</v>
      </c>
      <c r="G219" s="12">
        <f t="shared" si="25"/>
        <v>583.69499999999971</v>
      </c>
      <c r="H219" s="11">
        <f t="shared" si="26"/>
        <v>583.69499999999971</v>
      </c>
      <c r="I219" s="11">
        <f t="shared" si="27"/>
        <v>17657.999999999996</v>
      </c>
      <c r="J219" s="11">
        <f t="shared" si="28"/>
        <v>17658</v>
      </c>
      <c r="K219" s="13">
        <f t="shared" si="29"/>
        <v>0</v>
      </c>
    </row>
    <row r="220" spans="3:11">
      <c r="C220" s="10">
        <f t="shared" si="30"/>
        <v>61</v>
      </c>
      <c r="D220" s="11">
        <f t="shared" si="23"/>
        <v>61</v>
      </c>
      <c r="E220" s="11">
        <f t="shared" si="24"/>
        <v>9.81</v>
      </c>
      <c r="F220" s="11">
        <f t="shared" si="22"/>
        <v>598.40999999999963</v>
      </c>
      <c r="G220" s="12">
        <f t="shared" si="25"/>
        <v>593.50499999999965</v>
      </c>
      <c r="H220" s="11">
        <f t="shared" si="26"/>
        <v>593.50499999999965</v>
      </c>
      <c r="I220" s="11">
        <f t="shared" si="27"/>
        <v>18251.504999999997</v>
      </c>
      <c r="J220" s="11">
        <f t="shared" si="28"/>
        <v>18251.505000000001</v>
      </c>
      <c r="K220" s="13">
        <f t="shared" si="29"/>
        <v>0</v>
      </c>
    </row>
    <row r="221" spans="3:11">
      <c r="C221" s="10">
        <f t="shared" si="30"/>
        <v>62</v>
      </c>
      <c r="D221" s="11">
        <f t="shared" si="23"/>
        <v>62</v>
      </c>
      <c r="E221" s="11">
        <f t="shared" si="24"/>
        <v>9.81</v>
      </c>
      <c r="F221" s="11">
        <f t="shared" si="22"/>
        <v>608.21999999999957</v>
      </c>
      <c r="G221" s="12">
        <f t="shared" si="25"/>
        <v>603.3149999999996</v>
      </c>
      <c r="H221" s="11">
        <f t="shared" si="26"/>
        <v>603.3149999999996</v>
      </c>
      <c r="I221" s="11">
        <f t="shared" si="27"/>
        <v>18854.819999999996</v>
      </c>
      <c r="J221" s="11">
        <f t="shared" si="28"/>
        <v>18854.82</v>
      </c>
      <c r="K221" s="13">
        <f t="shared" si="29"/>
        <v>0</v>
      </c>
    </row>
    <row r="222" spans="3:11">
      <c r="C222" s="10">
        <f t="shared" si="30"/>
        <v>63</v>
      </c>
      <c r="D222" s="11">
        <f t="shared" si="23"/>
        <v>63</v>
      </c>
      <c r="E222" s="11">
        <f t="shared" si="24"/>
        <v>9.81</v>
      </c>
      <c r="F222" s="11">
        <f t="shared" si="22"/>
        <v>618.02999999999952</v>
      </c>
      <c r="G222" s="12">
        <f t="shared" si="25"/>
        <v>613.12499999999955</v>
      </c>
      <c r="H222" s="11">
        <f t="shared" si="26"/>
        <v>613.12499999999955</v>
      </c>
      <c r="I222" s="11">
        <f t="shared" si="27"/>
        <v>19467.944999999996</v>
      </c>
      <c r="J222" s="11">
        <f t="shared" si="28"/>
        <v>19467.945</v>
      </c>
      <c r="K222" s="13">
        <f t="shared" si="29"/>
        <v>0</v>
      </c>
    </row>
    <row r="223" spans="3:11">
      <c r="C223" s="10">
        <f t="shared" si="30"/>
        <v>64</v>
      </c>
      <c r="D223" s="11">
        <f t="shared" si="23"/>
        <v>64</v>
      </c>
      <c r="E223" s="11">
        <f t="shared" si="24"/>
        <v>9.81</v>
      </c>
      <c r="F223" s="11">
        <f t="shared" si="22"/>
        <v>627.83999999999946</v>
      </c>
      <c r="G223" s="12">
        <f t="shared" si="25"/>
        <v>622.93499999999949</v>
      </c>
      <c r="H223" s="11">
        <f t="shared" si="26"/>
        <v>622.93499999999949</v>
      </c>
      <c r="I223" s="11">
        <f t="shared" si="27"/>
        <v>20090.879999999997</v>
      </c>
      <c r="J223" s="11">
        <f t="shared" si="28"/>
        <v>20090.88</v>
      </c>
      <c r="K223" s="13">
        <f t="shared" si="29"/>
        <v>0</v>
      </c>
    </row>
    <row r="224" spans="3:11">
      <c r="C224" s="10">
        <f t="shared" si="30"/>
        <v>65</v>
      </c>
      <c r="D224" s="11">
        <f t="shared" si="23"/>
        <v>65</v>
      </c>
      <c r="E224" s="11">
        <f t="shared" si="24"/>
        <v>9.81</v>
      </c>
      <c r="F224" s="11">
        <f t="shared" ref="F224:F259" si="31">F223+E224</f>
        <v>637.64999999999941</v>
      </c>
      <c r="G224" s="12">
        <f t="shared" si="25"/>
        <v>632.74499999999944</v>
      </c>
      <c r="H224" s="11">
        <f t="shared" si="26"/>
        <v>632.74499999999944</v>
      </c>
      <c r="I224" s="11">
        <f t="shared" si="27"/>
        <v>20723.624999999996</v>
      </c>
      <c r="J224" s="11">
        <f t="shared" si="28"/>
        <v>20723.625</v>
      </c>
      <c r="K224" s="13">
        <f t="shared" si="29"/>
        <v>0</v>
      </c>
    </row>
    <row r="225" spans="3:11">
      <c r="C225" s="10">
        <f t="shared" si="30"/>
        <v>66</v>
      </c>
      <c r="D225" s="11">
        <f t="shared" ref="D225:D259" si="32">D224+$D$41</f>
        <v>66</v>
      </c>
      <c r="E225" s="11">
        <f t="shared" ref="E225:E259" si="33">$E$156*$D$156</f>
        <v>9.81</v>
      </c>
      <c r="F225" s="11">
        <f t="shared" si="31"/>
        <v>647.45999999999935</v>
      </c>
      <c r="G225" s="12">
        <f t="shared" ref="G225:G259" si="34">F225-(F225-F224)/2</f>
        <v>642.55499999999938</v>
      </c>
      <c r="H225" s="11">
        <f t="shared" ref="H225:H259" si="35">$D$156*G225</f>
        <v>642.55499999999938</v>
      </c>
      <c r="I225" s="11">
        <f t="shared" ref="I225:I259" si="36">I224+H225</f>
        <v>21366.179999999997</v>
      </c>
      <c r="J225" s="11">
        <f t="shared" ref="J225:J259" si="37">$E$156*D225^2/2</f>
        <v>21366.18</v>
      </c>
      <c r="K225" s="13">
        <f t="shared" ref="K225:K259" si="38">I225-J225</f>
        <v>0</v>
      </c>
    </row>
    <row r="226" spans="3:11">
      <c r="C226" s="10">
        <f t="shared" ref="C226:C259" si="39">C225+1</f>
        <v>67</v>
      </c>
      <c r="D226" s="11">
        <f t="shared" si="32"/>
        <v>67</v>
      </c>
      <c r="E226" s="11">
        <f t="shared" si="33"/>
        <v>9.81</v>
      </c>
      <c r="F226" s="11">
        <f t="shared" si="31"/>
        <v>657.2699999999993</v>
      </c>
      <c r="G226" s="12">
        <f t="shared" si="34"/>
        <v>652.36499999999933</v>
      </c>
      <c r="H226" s="11">
        <f t="shared" si="35"/>
        <v>652.36499999999933</v>
      </c>
      <c r="I226" s="11">
        <f t="shared" si="36"/>
        <v>22018.544999999995</v>
      </c>
      <c r="J226" s="11">
        <f t="shared" si="37"/>
        <v>22018.545000000002</v>
      </c>
      <c r="K226" s="13">
        <f t="shared" si="38"/>
        <v>0</v>
      </c>
    </row>
    <row r="227" spans="3:11">
      <c r="C227" s="10">
        <f t="shared" si="39"/>
        <v>68</v>
      </c>
      <c r="D227" s="11">
        <f t="shared" si="32"/>
        <v>68</v>
      </c>
      <c r="E227" s="11">
        <f t="shared" si="33"/>
        <v>9.81</v>
      </c>
      <c r="F227" s="11">
        <f t="shared" si="31"/>
        <v>667.07999999999925</v>
      </c>
      <c r="G227" s="12">
        <f t="shared" si="34"/>
        <v>662.17499999999927</v>
      </c>
      <c r="H227" s="11">
        <f t="shared" si="35"/>
        <v>662.17499999999927</v>
      </c>
      <c r="I227" s="11">
        <f t="shared" si="36"/>
        <v>22680.719999999994</v>
      </c>
      <c r="J227" s="11">
        <f t="shared" si="37"/>
        <v>22680.720000000001</v>
      </c>
      <c r="K227" s="13">
        <f t="shared" si="38"/>
        <v>0</v>
      </c>
    </row>
    <row r="228" spans="3:11">
      <c r="C228" s="10">
        <f t="shared" si="39"/>
        <v>69</v>
      </c>
      <c r="D228" s="11">
        <f t="shared" si="32"/>
        <v>69</v>
      </c>
      <c r="E228" s="11">
        <f t="shared" si="33"/>
        <v>9.81</v>
      </c>
      <c r="F228" s="11">
        <f t="shared" si="31"/>
        <v>676.88999999999919</v>
      </c>
      <c r="G228" s="12">
        <f t="shared" si="34"/>
        <v>671.98499999999922</v>
      </c>
      <c r="H228" s="11">
        <f t="shared" si="35"/>
        <v>671.98499999999922</v>
      </c>
      <c r="I228" s="11">
        <f t="shared" si="36"/>
        <v>23352.704999999994</v>
      </c>
      <c r="J228" s="11">
        <f t="shared" si="37"/>
        <v>23352.705000000002</v>
      </c>
      <c r="K228" s="13">
        <f t="shared" si="38"/>
        <v>0</v>
      </c>
    </row>
    <row r="229" spans="3:11">
      <c r="C229" s="10">
        <f t="shared" si="39"/>
        <v>70</v>
      </c>
      <c r="D229" s="11">
        <f t="shared" si="32"/>
        <v>70</v>
      </c>
      <c r="E229" s="11">
        <f t="shared" si="33"/>
        <v>9.81</v>
      </c>
      <c r="F229" s="11">
        <f t="shared" si="31"/>
        <v>686.69999999999914</v>
      </c>
      <c r="G229" s="12">
        <f t="shared" si="34"/>
        <v>681.79499999999916</v>
      </c>
      <c r="H229" s="11">
        <f t="shared" si="35"/>
        <v>681.79499999999916</v>
      </c>
      <c r="I229" s="11">
        <f t="shared" si="36"/>
        <v>24034.499999999993</v>
      </c>
      <c r="J229" s="11">
        <f t="shared" si="37"/>
        <v>24034.5</v>
      </c>
      <c r="K229" s="13">
        <f t="shared" si="38"/>
        <v>0</v>
      </c>
    </row>
    <row r="230" spans="3:11">
      <c r="C230" s="10">
        <f t="shared" si="39"/>
        <v>71</v>
      </c>
      <c r="D230" s="11">
        <f t="shared" si="32"/>
        <v>71</v>
      </c>
      <c r="E230" s="11">
        <f t="shared" si="33"/>
        <v>9.81</v>
      </c>
      <c r="F230" s="11">
        <f t="shared" si="31"/>
        <v>696.50999999999908</v>
      </c>
      <c r="G230" s="12">
        <f t="shared" si="34"/>
        <v>691.60499999999911</v>
      </c>
      <c r="H230" s="11">
        <f t="shared" si="35"/>
        <v>691.60499999999911</v>
      </c>
      <c r="I230" s="11">
        <f t="shared" si="36"/>
        <v>24726.104999999992</v>
      </c>
      <c r="J230" s="11">
        <f t="shared" si="37"/>
        <v>24726.105</v>
      </c>
      <c r="K230" s="13">
        <f t="shared" si="38"/>
        <v>0</v>
      </c>
    </row>
    <row r="231" spans="3:11">
      <c r="C231" s="10">
        <f t="shared" si="39"/>
        <v>72</v>
      </c>
      <c r="D231" s="11">
        <f t="shared" si="32"/>
        <v>72</v>
      </c>
      <c r="E231" s="11">
        <f t="shared" si="33"/>
        <v>9.81</v>
      </c>
      <c r="F231" s="11">
        <f t="shared" si="31"/>
        <v>706.31999999999903</v>
      </c>
      <c r="G231" s="12">
        <f t="shared" si="34"/>
        <v>701.41499999999905</v>
      </c>
      <c r="H231" s="11">
        <f t="shared" si="35"/>
        <v>701.41499999999905</v>
      </c>
      <c r="I231" s="11">
        <f t="shared" si="36"/>
        <v>25427.51999999999</v>
      </c>
      <c r="J231" s="11">
        <f t="shared" si="37"/>
        <v>25427.52</v>
      </c>
      <c r="K231" s="13">
        <f t="shared" si="38"/>
        <v>0</v>
      </c>
    </row>
    <row r="232" spans="3:11">
      <c r="C232" s="10">
        <f t="shared" si="39"/>
        <v>73</v>
      </c>
      <c r="D232" s="11">
        <f t="shared" si="32"/>
        <v>73</v>
      </c>
      <c r="E232" s="11">
        <f t="shared" si="33"/>
        <v>9.81</v>
      </c>
      <c r="F232" s="11">
        <f t="shared" si="31"/>
        <v>716.12999999999897</v>
      </c>
      <c r="G232" s="12">
        <f t="shared" si="34"/>
        <v>711.224999999999</v>
      </c>
      <c r="H232" s="11">
        <f t="shared" si="35"/>
        <v>711.224999999999</v>
      </c>
      <c r="I232" s="11">
        <f t="shared" si="36"/>
        <v>26138.744999999988</v>
      </c>
      <c r="J232" s="11">
        <f t="shared" si="37"/>
        <v>26138.745000000003</v>
      </c>
      <c r="K232" s="13">
        <f t="shared" si="38"/>
        <v>0</v>
      </c>
    </row>
    <row r="233" spans="3:11">
      <c r="C233" s="10">
        <f t="shared" si="39"/>
        <v>74</v>
      </c>
      <c r="D233" s="11">
        <f t="shared" si="32"/>
        <v>74</v>
      </c>
      <c r="E233" s="11">
        <f t="shared" si="33"/>
        <v>9.81</v>
      </c>
      <c r="F233" s="11">
        <f t="shared" si="31"/>
        <v>725.93999999999892</v>
      </c>
      <c r="G233" s="12">
        <f t="shared" si="34"/>
        <v>721.03499999999894</v>
      </c>
      <c r="H233" s="11">
        <f t="shared" si="35"/>
        <v>721.03499999999894</v>
      </c>
      <c r="I233" s="11">
        <f t="shared" si="36"/>
        <v>26859.779999999988</v>
      </c>
      <c r="J233" s="11">
        <f t="shared" si="37"/>
        <v>26859.780000000002</v>
      </c>
      <c r="K233" s="13">
        <f t="shared" si="38"/>
        <v>0</v>
      </c>
    </row>
    <row r="234" spans="3:11">
      <c r="C234" s="10">
        <f t="shared" si="39"/>
        <v>75</v>
      </c>
      <c r="D234" s="11">
        <f t="shared" si="32"/>
        <v>75</v>
      </c>
      <c r="E234" s="11">
        <f t="shared" si="33"/>
        <v>9.81</v>
      </c>
      <c r="F234" s="11">
        <f t="shared" si="31"/>
        <v>735.74999999999886</v>
      </c>
      <c r="G234" s="12">
        <f t="shared" si="34"/>
        <v>730.84499999999889</v>
      </c>
      <c r="H234" s="11">
        <f t="shared" si="35"/>
        <v>730.84499999999889</v>
      </c>
      <c r="I234" s="11">
        <f t="shared" si="36"/>
        <v>27590.624999999985</v>
      </c>
      <c r="J234" s="11">
        <f t="shared" si="37"/>
        <v>27590.625</v>
      </c>
      <c r="K234" s="13">
        <f t="shared" si="38"/>
        <v>0</v>
      </c>
    </row>
    <row r="235" spans="3:11">
      <c r="C235" s="10">
        <f t="shared" si="39"/>
        <v>76</v>
      </c>
      <c r="D235" s="11">
        <f t="shared" si="32"/>
        <v>76</v>
      </c>
      <c r="E235" s="11">
        <f t="shared" si="33"/>
        <v>9.81</v>
      </c>
      <c r="F235" s="11">
        <f t="shared" si="31"/>
        <v>745.55999999999881</v>
      </c>
      <c r="G235" s="12">
        <f t="shared" si="34"/>
        <v>740.65499999999884</v>
      </c>
      <c r="H235" s="11">
        <f t="shared" si="35"/>
        <v>740.65499999999884</v>
      </c>
      <c r="I235" s="11">
        <f t="shared" si="36"/>
        <v>28331.279999999984</v>
      </c>
      <c r="J235" s="11">
        <f t="shared" si="37"/>
        <v>28331.280000000002</v>
      </c>
      <c r="K235" s="13">
        <f t="shared" si="38"/>
        <v>0</v>
      </c>
    </row>
    <row r="236" spans="3:11">
      <c r="C236" s="10">
        <f t="shared" si="39"/>
        <v>77</v>
      </c>
      <c r="D236" s="11">
        <f t="shared" si="32"/>
        <v>77</v>
      </c>
      <c r="E236" s="11">
        <f t="shared" si="33"/>
        <v>9.81</v>
      </c>
      <c r="F236" s="11">
        <f t="shared" si="31"/>
        <v>755.36999999999875</v>
      </c>
      <c r="G236" s="12">
        <f t="shared" si="34"/>
        <v>750.46499999999878</v>
      </c>
      <c r="H236" s="11">
        <f t="shared" si="35"/>
        <v>750.46499999999878</v>
      </c>
      <c r="I236" s="11">
        <f t="shared" si="36"/>
        <v>29081.744999999984</v>
      </c>
      <c r="J236" s="11">
        <f t="shared" si="37"/>
        <v>29081.745000000003</v>
      </c>
      <c r="K236" s="13">
        <f t="shared" si="38"/>
        <v>0</v>
      </c>
    </row>
    <row r="237" spans="3:11">
      <c r="C237" s="10">
        <f t="shared" si="39"/>
        <v>78</v>
      </c>
      <c r="D237" s="11">
        <f t="shared" si="32"/>
        <v>78</v>
      </c>
      <c r="E237" s="11">
        <f t="shared" si="33"/>
        <v>9.81</v>
      </c>
      <c r="F237" s="11">
        <f t="shared" si="31"/>
        <v>765.1799999999987</v>
      </c>
      <c r="G237" s="12">
        <f t="shared" si="34"/>
        <v>760.27499999999873</v>
      </c>
      <c r="H237" s="11">
        <f t="shared" si="35"/>
        <v>760.27499999999873</v>
      </c>
      <c r="I237" s="11">
        <f t="shared" si="36"/>
        <v>29842.019999999982</v>
      </c>
      <c r="J237" s="11">
        <f t="shared" si="37"/>
        <v>29842.02</v>
      </c>
      <c r="K237" s="13">
        <f t="shared" si="38"/>
        <v>0</v>
      </c>
    </row>
    <row r="238" spans="3:11">
      <c r="C238" s="10">
        <f t="shared" si="39"/>
        <v>79</v>
      </c>
      <c r="D238" s="11">
        <f t="shared" si="32"/>
        <v>79</v>
      </c>
      <c r="E238" s="11">
        <f t="shared" si="33"/>
        <v>9.81</v>
      </c>
      <c r="F238" s="11">
        <f t="shared" si="31"/>
        <v>774.98999999999864</v>
      </c>
      <c r="G238" s="12">
        <f t="shared" si="34"/>
        <v>770.08499999999867</v>
      </c>
      <c r="H238" s="11">
        <f t="shared" si="35"/>
        <v>770.08499999999867</v>
      </c>
      <c r="I238" s="11">
        <f t="shared" si="36"/>
        <v>30612.104999999981</v>
      </c>
      <c r="J238" s="11">
        <f t="shared" si="37"/>
        <v>30612.105000000003</v>
      </c>
      <c r="K238" s="13">
        <f t="shared" si="38"/>
        <v>0</v>
      </c>
    </row>
    <row r="239" spans="3:11">
      <c r="C239" s="10">
        <f t="shared" si="39"/>
        <v>80</v>
      </c>
      <c r="D239" s="11">
        <f t="shared" si="32"/>
        <v>80</v>
      </c>
      <c r="E239" s="11">
        <f t="shared" si="33"/>
        <v>9.81</v>
      </c>
      <c r="F239" s="11">
        <f t="shared" si="31"/>
        <v>784.79999999999859</v>
      </c>
      <c r="G239" s="12">
        <f t="shared" si="34"/>
        <v>779.89499999999862</v>
      </c>
      <c r="H239" s="11">
        <f t="shared" si="35"/>
        <v>779.89499999999862</v>
      </c>
      <c r="I239" s="11">
        <f t="shared" si="36"/>
        <v>31391.999999999978</v>
      </c>
      <c r="J239" s="11">
        <f t="shared" si="37"/>
        <v>31392</v>
      </c>
      <c r="K239" s="13">
        <f t="shared" si="38"/>
        <v>0</v>
      </c>
    </row>
    <row r="240" spans="3:11">
      <c r="C240" s="10">
        <f t="shared" si="39"/>
        <v>81</v>
      </c>
      <c r="D240" s="11">
        <f t="shared" si="32"/>
        <v>81</v>
      </c>
      <c r="E240" s="11">
        <f t="shared" si="33"/>
        <v>9.81</v>
      </c>
      <c r="F240" s="11">
        <f t="shared" si="31"/>
        <v>794.60999999999854</v>
      </c>
      <c r="G240" s="12">
        <f t="shared" si="34"/>
        <v>789.70499999999856</v>
      </c>
      <c r="H240" s="11">
        <f t="shared" si="35"/>
        <v>789.70499999999856</v>
      </c>
      <c r="I240" s="11">
        <f t="shared" si="36"/>
        <v>32181.704999999976</v>
      </c>
      <c r="J240" s="11">
        <f t="shared" si="37"/>
        <v>32181.705000000002</v>
      </c>
      <c r="K240" s="13">
        <f t="shared" si="38"/>
        <v>0</v>
      </c>
    </row>
    <row r="241" spans="3:11">
      <c r="C241" s="10">
        <f t="shared" si="39"/>
        <v>82</v>
      </c>
      <c r="D241" s="11">
        <f t="shared" si="32"/>
        <v>82</v>
      </c>
      <c r="E241" s="11">
        <f t="shared" si="33"/>
        <v>9.81</v>
      </c>
      <c r="F241" s="11">
        <f t="shared" si="31"/>
        <v>804.41999999999848</v>
      </c>
      <c r="G241" s="12">
        <f t="shared" si="34"/>
        <v>799.51499999999851</v>
      </c>
      <c r="H241" s="11">
        <f t="shared" si="35"/>
        <v>799.51499999999851</v>
      </c>
      <c r="I241" s="11">
        <f t="shared" si="36"/>
        <v>32981.219999999972</v>
      </c>
      <c r="J241" s="11">
        <f t="shared" si="37"/>
        <v>32981.22</v>
      </c>
      <c r="K241" s="13">
        <f t="shared" si="38"/>
        <v>0</v>
      </c>
    </row>
    <row r="242" spans="3:11">
      <c r="C242" s="10">
        <f t="shared" si="39"/>
        <v>83</v>
      </c>
      <c r="D242" s="11">
        <f t="shared" si="32"/>
        <v>83</v>
      </c>
      <c r="E242" s="11">
        <f t="shared" si="33"/>
        <v>9.81</v>
      </c>
      <c r="F242" s="11">
        <f t="shared" si="31"/>
        <v>814.22999999999843</v>
      </c>
      <c r="G242" s="12">
        <f t="shared" si="34"/>
        <v>809.32499999999845</v>
      </c>
      <c r="H242" s="11">
        <f t="shared" si="35"/>
        <v>809.32499999999845</v>
      </c>
      <c r="I242" s="11">
        <f t="shared" si="36"/>
        <v>33790.544999999969</v>
      </c>
      <c r="J242" s="11">
        <f t="shared" si="37"/>
        <v>33790.544999999998</v>
      </c>
      <c r="K242" s="13">
        <f t="shared" si="38"/>
        <v>0</v>
      </c>
    </row>
    <row r="243" spans="3:11">
      <c r="C243" s="10">
        <f t="shared" si="39"/>
        <v>84</v>
      </c>
      <c r="D243" s="11">
        <f t="shared" si="32"/>
        <v>84</v>
      </c>
      <c r="E243" s="11">
        <f t="shared" si="33"/>
        <v>9.81</v>
      </c>
      <c r="F243" s="11">
        <f t="shared" si="31"/>
        <v>824.03999999999837</v>
      </c>
      <c r="G243" s="12">
        <f t="shared" si="34"/>
        <v>819.1349999999984</v>
      </c>
      <c r="H243" s="11">
        <f t="shared" si="35"/>
        <v>819.1349999999984</v>
      </c>
      <c r="I243" s="11">
        <f t="shared" si="36"/>
        <v>34609.679999999964</v>
      </c>
      <c r="J243" s="11">
        <f t="shared" si="37"/>
        <v>34609.68</v>
      </c>
      <c r="K243" s="13">
        <f t="shared" si="38"/>
        <v>0</v>
      </c>
    </row>
    <row r="244" spans="3:11">
      <c r="C244" s="10">
        <f t="shared" si="39"/>
        <v>85</v>
      </c>
      <c r="D244" s="11">
        <f t="shared" si="32"/>
        <v>85</v>
      </c>
      <c r="E244" s="11">
        <f t="shared" si="33"/>
        <v>9.81</v>
      </c>
      <c r="F244" s="11">
        <f t="shared" si="31"/>
        <v>833.84999999999832</v>
      </c>
      <c r="G244" s="12">
        <f t="shared" si="34"/>
        <v>828.94499999999834</v>
      </c>
      <c r="H244" s="11">
        <f t="shared" si="35"/>
        <v>828.94499999999834</v>
      </c>
      <c r="I244" s="11">
        <f t="shared" si="36"/>
        <v>35438.624999999964</v>
      </c>
      <c r="J244" s="11">
        <f t="shared" si="37"/>
        <v>35438.625</v>
      </c>
      <c r="K244" s="13">
        <f t="shared" si="38"/>
        <v>0</v>
      </c>
    </row>
    <row r="245" spans="3:11">
      <c r="C245" s="10">
        <f t="shared" si="39"/>
        <v>86</v>
      </c>
      <c r="D245" s="11">
        <f t="shared" si="32"/>
        <v>86</v>
      </c>
      <c r="E245" s="11">
        <f t="shared" si="33"/>
        <v>9.81</v>
      </c>
      <c r="F245" s="11">
        <f t="shared" si="31"/>
        <v>843.65999999999826</v>
      </c>
      <c r="G245" s="12">
        <f t="shared" si="34"/>
        <v>838.75499999999829</v>
      </c>
      <c r="H245" s="11">
        <f t="shared" si="35"/>
        <v>838.75499999999829</v>
      </c>
      <c r="I245" s="11">
        <f t="shared" si="36"/>
        <v>36277.379999999961</v>
      </c>
      <c r="J245" s="11">
        <f t="shared" si="37"/>
        <v>36277.380000000005</v>
      </c>
      <c r="K245" s="13">
        <f t="shared" si="38"/>
        <v>0</v>
      </c>
    </row>
    <row r="246" spans="3:11">
      <c r="C246" s="10">
        <f t="shared" si="39"/>
        <v>87</v>
      </c>
      <c r="D246" s="11">
        <f t="shared" si="32"/>
        <v>87</v>
      </c>
      <c r="E246" s="11">
        <f t="shared" si="33"/>
        <v>9.81</v>
      </c>
      <c r="F246" s="11">
        <f t="shared" si="31"/>
        <v>853.46999999999821</v>
      </c>
      <c r="G246" s="12">
        <f t="shared" si="34"/>
        <v>848.56499999999824</v>
      </c>
      <c r="H246" s="11">
        <f t="shared" si="35"/>
        <v>848.56499999999824</v>
      </c>
      <c r="I246" s="11">
        <f t="shared" si="36"/>
        <v>37125.944999999956</v>
      </c>
      <c r="J246" s="11">
        <f t="shared" si="37"/>
        <v>37125.945</v>
      </c>
      <c r="K246" s="13">
        <f t="shared" si="38"/>
        <v>0</v>
      </c>
    </row>
    <row r="247" spans="3:11">
      <c r="C247" s="10">
        <f t="shared" si="39"/>
        <v>88</v>
      </c>
      <c r="D247" s="11">
        <f t="shared" si="32"/>
        <v>88</v>
      </c>
      <c r="E247" s="11">
        <f t="shared" si="33"/>
        <v>9.81</v>
      </c>
      <c r="F247" s="11">
        <f t="shared" si="31"/>
        <v>863.27999999999815</v>
      </c>
      <c r="G247" s="12">
        <f t="shared" si="34"/>
        <v>858.37499999999818</v>
      </c>
      <c r="H247" s="11">
        <f t="shared" si="35"/>
        <v>858.37499999999818</v>
      </c>
      <c r="I247" s="11">
        <f t="shared" si="36"/>
        <v>37984.319999999956</v>
      </c>
      <c r="J247" s="11">
        <f t="shared" si="37"/>
        <v>37984.32</v>
      </c>
      <c r="K247" s="13">
        <f t="shared" si="38"/>
        <v>0</v>
      </c>
    </row>
    <row r="248" spans="3:11">
      <c r="C248" s="10">
        <f t="shared" si="39"/>
        <v>89</v>
      </c>
      <c r="D248" s="11">
        <f t="shared" si="32"/>
        <v>89</v>
      </c>
      <c r="E248" s="11">
        <f t="shared" si="33"/>
        <v>9.81</v>
      </c>
      <c r="F248" s="11">
        <f t="shared" si="31"/>
        <v>873.0899999999981</v>
      </c>
      <c r="G248" s="12">
        <f t="shared" si="34"/>
        <v>868.18499999999813</v>
      </c>
      <c r="H248" s="11">
        <f t="shared" si="35"/>
        <v>868.18499999999813</v>
      </c>
      <c r="I248" s="11">
        <f t="shared" si="36"/>
        <v>38852.504999999954</v>
      </c>
      <c r="J248" s="11">
        <f t="shared" si="37"/>
        <v>38852.505000000005</v>
      </c>
      <c r="K248" s="13">
        <f t="shared" si="38"/>
        <v>0</v>
      </c>
    </row>
    <row r="249" spans="3:11">
      <c r="C249" s="10">
        <f t="shared" si="39"/>
        <v>90</v>
      </c>
      <c r="D249" s="11">
        <f t="shared" si="32"/>
        <v>90</v>
      </c>
      <c r="E249" s="11">
        <f t="shared" si="33"/>
        <v>9.81</v>
      </c>
      <c r="F249" s="11">
        <f t="shared" si="31"/>
        <v>882.89999999999804</v>
      </c>
      <c r="G249" s="12">
        <f t="shared" si="34"/>
        <v>877.99499999999807</v>
      </c>
      <c r="H249" s="11">
        <f t="shared" si="35"/>
        <v>877.99499999999807</v>
      </c>
      <c r="I249" s="11">
        <f t="shared" si="36"/>
        <v>39730.499999999949</v>
      </c>
      <c r="J249" s="11">
        <f t="shared" si="37"/>
        <v>39730.5</v>
      </c>
      <c r="K249" s="13">
        <f t="shared" si="38"/>
        <v>0</v>
      </c>
    </row>
    <row r="250" spans="3:11">
      <c r="C250" s="10">
        <f t="shared" si="39"/>
        <v>91</v>
      </c>
      <c r="D250" s="11">
        <f t="shared" si="32"/>
        <v>91</v>
      </c>
      <c r="E250" s="11">
        <f t="shared" si="33"/>
        <v>9.81</v>
      </c>
      <c r="F250" s="11">
        <f t="shared" si="31"/>
        <v>892.70999999999799</v>
      </c>
      <c r="G250" s="12">
        <f t="shared" si="34"/>
        <v>887.80499999999802</v>
      </c>
      <c r="H250" s="11">
        <f t="shared" si="35"/>
        <v>887.80499999999802</v>
      </c>
      <c r="I250" s="11">
        <f t="shared" si="36"/>
        <v>40618.304999999949</v>
      </c>
      <c r="J250" s="11">
        <f t="shared" si="37"/>
        <v>40618.305</v>
      </c>
      <c r="K250" s="13">
        <f t="shared" si="38"/>
        <v>0</v>
      </c>
    </row>
    <row r="251" spans="3:11">
      <c r="C251" s="10">
        <f t="shared" si="39"/>
        <v>92</v>
      </c>
      <c r="D251" s="11">
        <f t="shared" si="32"/>
        <v>92</v>
      </c>
      <c r="E251" s="11">
        <f t="shared" si="33"/>
        <v>9.81</v>
      </c>
      <c r="F251" s="11">
        <f t="shared" si="31"/>
        <v>902.51999999999794</v>
      </c>
      <c r="G251" s="12">
        <f t="shared" si="34"/>
        <v>897.61499999999796</v>
      </c>
      <c r="H251" s="11">
        <f t="shared" si="35"/>
        <v>897.61499999999796</v>
      </c>
      <c r="I251" s="11">
        <f t="shared" si="36"/>
        <v>41515.919999999947</v>
      </c>
      <c r="J251" s="11">
        <f t="shared" si="37"/>
        <v>41515.920000000006</v>
      </c>
      <c r="K251" s="13">
        <f t="shared" si="38"/>
        <v>-5.8207660913467407E-11</v>
      </c>
    </row>
    <row r="252" spans="3:11">
      <c r="C252" s="10">
        <f t="shared" si="39"/>
        <v>93</v>
      </c>
      <c r="D252" s="11">
        <f t="shared" si="32"/>
        <v>93</v>
      </c>
      <c r="E252" s="11">
        <f t="shared" si="33"/>
        <v>9.81</v>
      </c>
      <c r="F252" s="11">
        <f t="shared" si="31"/>
        <v>912.32999999999788</v>
      </c>
      <c r="G252" s="12">
        <f t="shared" si="34"/>
        <v>907.42499999999791</v>
      </c>
      <c r="H252" s="11">
        <f t="shared" si="35"/>
        <v>907.42499999999791</v>
      </c>
      <c r="I252" s="11">
        <f t="shared" si="36"/>
        <v>42423.344999999943</v>
      </c>
      <c r="J252" s="11">
        <f t="shared" si="37"/>
        <v>42423.345000000001</v>
      </c>
      <c r="K252" s="13">
        <f t="shared" si="38"/>
        <v>-5.8207660913467407E-11</v>
      </c>
    </row>
    <row r="253" spans="3:11">
      <c r="C253" s="10">
        <f t="shared" si="39"/>
        <v>94</v>
      </c>
      <c r="D253" s="11">
        <f t="shared" si="32"/>
        <v>94</v>
      </c>
      <c r="E253" s="11">
        <f t="shared" si="33"/>
        <v>9.81</v>
      </c>
      <c r="F253" s="11">
        <f t="shared" si="31"/>
        <v>922.13999999999783</v>
      </c>
      <c r="G253" s="12">
        <f t="shared" si="34"/>
        <v>917.23499999999785</v>
      </c>
      <c r="H253" s="11">
        <f t="shared" si="35"/>
        <v>917.23499999999785</v>
      </c>
      <c r="I253" s="11">
        <f t="shared" si="36"/>
        <v>43340.579999999944</v>
      </c>
      <c r="J253" s="11">
        <f t="shared" si="37"/>
        <v>43340.58</v>
      </c>
      <c r="K253" s="13">
        <f t="shared" si="38"/>
        <v>-5.8207660913467407E-11</v>
      </c>
    </row>
    <row r="254" spans="3:11">
      <c r="C254" s="10">
        <f t="shared" si="39"/>
        <v>95</v>
      </c>
      <c r="D254" s="11">
        <f t="shared" si="32"/>
        <v>95</v>
      </c>
      <c r="E254" s="11">
        <f t="shared" si="33"/>
        <v>9.81</v>
      </c>
      <c r="F254" s="11">
        <f t="shared" si="31"/>
        <v>931.94999999999777</v>
      </c>
      <c r="G254" s="12">
        <f t="shared" si="34"/>
        <v>927.0449999999978</v>
      </c>
      <c r="H254" s="11">
        <f t="shared" si="35"/>
        <v>927.0449999999978</v>
      </c>
      <c r="I254" s="11">
        <f t="shared" si="36"/>
        <v>44267.624999999942</v>
      </c>
      <c r="J254" s="11">
        <f t="shared" si="37"/>
        <v>44267.625</v>
      </c>
      <c r="K254" s="13">
        <f t="shared" si="38"/>
        <v>-5.8207660913467407E-11</v>
      </c>
    </row>
    <row r="255" spans="3:11">
      <c r="C255" s="10">
        <f t="shared" si="39"/>
        <v>96</v>
      </c>
      <c r="D255" s="11">
        <f t="shared" si="32"/>
        <v>96</v>
      </c>
      <c r="E255" s="11">
        <f t="shared" si="33"/>
        <v>9.81</v>
      </c>
      <c r="F255" s="11">
        <f t="shared" si="31"/>
        <v>941.75999999999772</v>
      </c>
      <c r="G255" s="12">
        <f t="shared" si="34"/>
        <v>936.85499999999774</v>
      </c>
      <c r="H255" s="11">
        <f t="shared" si="35"/>
        <v>936.85499999999774</v>
      </c>
      <c r="I255" s="11">
        <f t="shared" si="36"/>
        <v>45204.479999999938</v>
      </c>
      <c r="J255" s="11">
        <f t="shared" si="37"/>
        <v>45204.480000000003</v>
      </c>
      <c r="K255" s="13">
        <f t="shared" si="38"/>
        <v>-6.5483618527650833E-11</v>
      </c>
    </row>
    <row r="256" spans="3:11">
      <c r="C256" s="10">
        <f t="shared" si="39"/>
        <v>97</v>
      </c>
      <c r="D256" s="11">
        <f t="shared" si="32"/>
        <v>97</v>
      </c>
      <c r="E256" s="11">
        <f t="shared" si="33"/>
        <v>9.81</v>
      </c>
      <c r="F256" s="11">
        <f t="shared" si="31"/>
        <v>951.56999999999766</v>
      </c>
      <c r="G256" s="12">
        <f t="shared" si="34"/>
        <v>946.66499999999769</v>
      </c>
      <c r="H256" s="11">
        <f t="shared" si="35"/>
        <v>946.66499999999769</v>
      </c>
      <c r="I256" s="11">
        <f t="shared" si="36"/>
        <v>46151.144999999939</v>
      </c>
      <c r="J256" s="11">
        <f t="shared" si="37"/>
        <v>46151.145000000004</v>
      </c>
      <c r="K256" s="13">
        <f t="shared" si="38"/>
        <v>-6.5483618527650833E-11</v>
      </c>
    </row>
    <row r="257" spans="3:11">
      <c r="C257" s="10">
        <f t="shared" si="39"/>
        <v>98</v>
      </c>
      <c r="D257" s="11">
        <f t="shared" si="32"/>
        <v>98</v>
      </c>
      <c r="E257" s="11">
        <f t="shared" si="33"/>
        <v>9.81</v>
      </c>
      <c r="F257" s="11">
        <f t="shared" si="31"/>
        <v>961.37999999999761</v>
      </c>
      <c r="G257" s="12">
        <f t="shared" si="34"/>
        <v>956.47499999999764</v>
      </c>
      <c r="H257" s="11">
        <f t="shared" si="35"/>
        <v>956.47499999999764</v>
      </c>
      <c r="I257" s="11">
        <f t="shared" si="36"/>
        <v>47107.619999999937</v>
      </c>
      <c r="J257" s="11">
        <f t="shared" si="37"/>
        <v>47107.62</v>
      </c>
      <c r="K257" s="13">
        <f t="shared" si="38"/>
        <v>-6.5483618527650833E-11</v>
      </c>
    </row>
    <row r="258" spans="3:11">
      <c r="C258" s="10">
        <f t="shared" si="39"/>
        <v>99</v>
      </c>
      <c r="D258" s="11">
        <f t="shared" si="32"/>
        <v>99</v>
      </c>
      <c r="E258" s="11">
        <f t="shared" si="33"/>
        <v>9.81</v>
      </c>
      <c r="F258" s="11">
        <f t="shared" si="31"/>
        <v>971.18999999999755</v>
      </c>
      <c r="G258" s="12">
        <f t="shared" si="34"/>
        <v>966.28499999999758</v>
      </c>
      <c r="H258" s="11">
        <f t="shared" si="35"/>
        <v>966.28499999999758</v>
      </c>
      <c r="I258" s="11">
        <f t="shared" si="36"/>
        <v>48073.904999999933</v>
      </c>
      <c r="J258" s="11">
        <f t="shared" si="37"/>
        <v>48073.904999999999</v>
      </c>
      <c r="K258" s="13">
        <f t="shared" si="38"/>
        <v>-6.5483618527650833E-11</v>
      </c>
    </row>
    <row r="259" spans="3:11">
      <c r="C259" s="10">
        <f t="shared" si="39"/>
        <v>100</v>
      </c>
      <c r="D259" s="11">
        <f t="shared" si="32"/>
        <v>100</v>
      </c>
      <c r="E259" s="11">
        <f t="shared" si="33"/>
        <v>9.81</v>
      </c>
      <c r="F259" s="11">
        <f t="shared" si="31"/>
        <v>980.9999999999975</v>
      </c>
      <c r="G259" s="12">
        <f t="shared" si="34"/>
        <v>976.09499999999753</v>
      </c>
      <c r="H259" s="11">
        <f t="shared" si="35"/>
        <v>976.09499999999753</v>
      </c>
      <c r="I259" s="11">
        <f t="shared" si="36"/>
        <v>49049.999999999927</v>
      </c>
      <c r="J259" s="11">
        <f t="shared" si="37"/>
        <v>49050</v>
      </c>
      <c r="K259" s="13">
        <f t="shared" si="38"/>
        <v>-7.2759576141834259E-11</v>
      </c>
    </row>
    <row r="260" spans="3:11">
      <c r="H260" s="11"/>
      <c r="I260" s="11"/>
      <c r="K260" s="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Numeriek &amp; Modelleren</vt:lpstr>
      <vt:lpstr>Stapjes</vt:lpstr>
    </vt:vector>
  </TitlesOfParts>
  <Company>CSG Het Noordik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CSG Het Noordik</dc:creator>
  <cp:lastModifiedBy>Admin</cp:lastModifiedBy>
  <dcterms:created xsi:type="dcterms:W3CDTF">2012-09-21T11:51:03Z</dcterms:created>
  <dcterms:modified xsi:type="dcterms:W3CDTF">2012-09-30T11:36:58Z</dcterms:modified>
</cp:coreProperties>
</file>